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3"/>
  </bookViews>
  <sheets>
    <sheet name="บช สรุป 07" sheetId="1" r:id="rId1"/>
    <sheet name="อุดหนุ02" sheetId="2" r:id="rId2"/>
    <sheet name="ประสานแผนจังหวัด 03" sheetId="3" r:id="rId3"/>
    <sheet name="พัฒนาจังหวัด 05" sheetId="4" r:id="rId4"/>
    <sheet name="ครุภัณฑื08" sheetId="5" r:id="rId5"/>
    <sheet name="แผนพัฒนาจังหวัดส่งจังหวัด" sheetId="6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H134" i="6" l="1"/>
  <c r="G134" i="6"/>
  <c r="F134" i="6"/>
  <c r="E134" i="6"/>
  <c r="H123" i="6"/>
  <c r="G123" i="6"/>
  <c r="F123" i="6"/>
  <c r="E123" i="6"/>
  <c r="F13" i="3"/>
  <c r="E13" i="3"/>
  <c r="E123" i="4" l="1"/>
  <c r="P15" i="1" l="1"/>
  <c r="O15" i="1"/>
  <c r="N15" i="1"/>
  <c r="M15" i="1"/>
  <c r="P11" i="1"/>
  <c r="O11" i="1"/>
  <c r="N11" i="1"/>
  <c r="M11" i="1"/>
  <c r="P9" i="1"/>
  <c r="O9" i="1"/>
  <c r="N9" i="1"/>
  <c r="M9" i="1"/>
  <c r="P8" i="1"/>
  <c r="O8" i="1"/>
  <c r="N8" i="1"/>
  <c r="M8" i="1"/>
  <c r="H123" i="4" l="1"/>
  <c r="G123" i="4"/>
  <c r="F123" i="4"/>
  <c r="H38" i="2" l="1"/>
  <c r="G38" i="2"/>
  <c r="F38" i="2"/>
  <c r="E38" i="2"/>
  <c r="H47" i="2"/>
  <c r="G47" i="2"/>
  <c r="F47" i="2"/>
  <c r="E47" i="2"/>
  <c r="H67" i="2"/>
  <c r="G67" i="2"/>
  <c r="F67" i="2"/>
  <c r="E67" i="2"/>
  <c r="J44" i="5"/>
  <c r="I44" i="5"/>
  <c r="H44" i="5"/>
  <c r="G44" i="5"/>
  <c r="J40" i="5"/>
  <c r="I40" i="5"/>
  <c r="H40" i="5"/>
  <c r="G40" i="5"/>
  <c r="J32" i="5"/>
  <c r="I32" i="5"/>
  <c r="H32" i="5"/>
  <c r="G32" i="5"/>
  <c r="H134" i="4"/>
  <c r="F134" i="4"/>
  <c r="E134" i="4"/>
  <c r="G134" i="4" l="1"/>
  <c r="H76" i="2"/>
  <c r="G76" i="2"/>
  <c r="F76" i="2"/>
  <c r="E76" i="2"/>
  <c r="J41" i="1"/>
  <c r="I41" i="1"/>
  <c r="G41" i="1"/>
  <c r="E41" i="1"/>
  <c r="K41" i="1" s="1"/>
  <c r="C41" i="1"/>
  <c r="O40" i="1"/>
  <c r="N40" i="1"/>
  <c r="M40" i="1"/>
  <c r="J40" i="1"/>
  <c r="G40" i="1"/>
  <c r="E40" i="1"/>
  <c r="K40" i="1" s="1"/>
  <c r="H39" i="1"/>
  <c r="F39" i="1"/>
  <c r="D39" i="1"/>
  <c r="B39" i="1"/>
  <c r="J39" i="1" s="1"/>
  <c r="P38" i="1"/>
  <c r="I38" i="1" s="1"/>
  <c r="O38" i="1"/>
  <c r="N38" i="1"/>
  <c r="M38" i="1"/>
  <c r="J38" i="1"/>
  <c r="G38" i="1"/>
  <c r="E38" i="1"/>
  <c r="C38" i="1"/>
  <c r="P37" i="1"/>
  <c r="O37" i="1"/>
  <c r="N37" i="1"/>
  <c r="E37" i="1" s="1"/>
  <c r="M37" i="1"/>
  <c r="J37" i="1"/>
  <c r="I37" i="1"/>
  <c r="G37" i="1"/>
  <c r="C37" i="1"/>
  <c r="P36" i="1"/>
  <c r="O36" i="1"/>
  <c r="N36" i="1"/>
  <c r="E36" i="1" s="1"/>
  <c r="E39" i="1" s="1"/>
  <c r="M36" i="1"/>
  <c r="C36" i="1" s="1"/>
  <c r="J36" i="1"/>
  <c r="I36" i="1"/>
  <c r="I39" i="1" s="1"/>
  <c r="G36" i="1"/>
  <c r="G39" i="1" s="1"/>
  <c r="H34" i="1"/>
  <c r="F34" i="1"/>
  <c r="D34" i="1"/>
  <c r="B34" i="1"/>
  <c r="J33" i="1"/>
  <c r="E33" i="1"/>
  <c r="C33" i="1"/>
  <c r="K33" i="1" s="1"/>
  <c r="P32" i="1"/>
  <c r="I32" i="1" s="1"/>
  <c r="O32" i="1"/>
  <c r="N32" i="1"/>
  <c r="E32" i="1" s="1"/>
  <c r="M32" i="1"/>
  <c r="C32" i="1" s="1"/>
  <c r="J32" i="1"/>
  <c r="G32" i="1"/>
  <c r="P31" i="1"/>
  <c r="O31" i="1"/>
  <c r="G31" i="1" s="1"/>
  <c r="N31" i="1"/>
  <c r="E31" i="1" s="1"/>
  <c r="M31" i="1"/>
  <c r="C31" i="1" s="1"/>
  <c r="J31" i="1"/>
  <c r="J34" i="1" s="1"/>
  <c r="I31" i="1"/>
  <c r="H20" i="1"/>
  <c r="F20" i="1"/>
  <c r="D20" i="1"/>
  <c r="B20" i="1"/>
  <c r="J20" i="1" s="1"/>
  <c r="P19" i="1"/>
  <c r="I19" i="1" s="1"/>
  <c r="O19" i="1"/>
  <c r="G19" i="1" s="1"/>
  <c r="N19" i="1"/>
  <c r="E19" i="1" s="1"/>
  <c r="M19" i="1"/>
  <c r="C19" i="1" s="1"/>
  <c r="J19" i="1"/>
  <c r="P18" i="1"/>
  <c r="I18" i="1" s="1"/>
  <c r="O18" i="1"/>
  <c r="N18" i="1"/>
  <c r="M18" i="1"/>
  <c r="C18" i="1" s="1"/>
  <c r="J18" i="1"/>
  <c r="G18" i="1"/>
  <c r="E18" i="1"/>
  <c r="P17" i="1"/>
  <c r="I17" i="1" s="1"/>
  <c r="O17" i="1"/>
  <c r="G17" i="1" s="1"/>
  <c r="N17" i="1"/>
  <c r="E17" i="1" s="1"/>
  <c r="M17" i="1"/>
  <c r="C17" i="1" s="1"/>
  <c r="J17" i="1"/>
  <c r="J16" i="1"/>
  <c r="I16" i="1"/>
  <c r="G16" i="1"/>
  <c r="E16" i="1"/>
  <c r="C16" i="1"/>
  <c r="I15" i="1"/>
  <c r="G15" i="1"/>
  <c r="E15" i="1"/>
  <c r="C15" i="1"/>
  <c r="J15" i="1"/>
  <c r="P14" i="1"/>
  <c r="I14" i="1" s="1"/>
  <c r="O14" i="1"/>
  <c r="N14" i="1"/>
  <c r="M14" i="1"/>
  <c r="C14" i="1" s="1"/>
  <c r="J14" i="1"/>
  <c r="G14" i="1"/>
  <c r="E14" i="1"/>
  <c r="H12" i="1"/>
  <c r="H43" i="1" s="1"/>
  <c r="F12" i="1"/>
  <c r="F43" i="1" s="1"/>
  <c r="D12" i="1"/>
  <c r="D43" i="1" s="1"/>
  <c r="B12" i="1"/>
  <c r="E11" i="1"/>
  <c r="C11" i="1"/>
  <c r="K11" i="1" s="1"/>
  <c r="J11" i="1"/>
  <c r="I11" i="1"/>
  <c r="G11" i="1"/>
  <c r="P10" i="1"/>
  <c r="I10" i="1" s="1"/>
  <c r="O10" i="1"/>
  <c r="G10" i="1" s="1"/>
  <c r="N10" i="1"/>
  <c r="E10" i="1" s="1"/>
  <c r="M10" i="1"/>
  <c r="J10" i="1"/>
  <c r="C10" i="1"/>
  <c r="G9" i="1"/>
  <c r="J9" i="1"/>
  <c r="I9" i="1"/>
  <c r="E9" i="1"/>
  <c r="C9" i="1"/>
  <c r="I8" i="1"/>
  <c r="C8" i="1"/>
  <c r="J8" i="1"/>
  <c r="G8" i="1"/>
  <c r="E8" i="1"/>
  <c r="J12" i="1" l="1"/>
  <c r="J43" i="1" s="1"/>
  <c r="I12" i="1"/>
  <c r="K18" i="1"/>
  <c r="G34" i="1"/>
  <c r="K17" i="1"/>
  <c r="C20" i="1"/>
  <c r="I20" i="1"/>
  <c r="K36" i="1"/>
  <c r="K37" i="1"/>
  <c r="K38" i="1"/>
  <c r="E12" i="1"/>
  <c r="K19" i="1"/>
  <c r="C12" i="1"/>
  <c r="E20" i="1"/>
  <c r="K10" i="1"/>
  <c r="G20" i="1"/>
  <c r="K16" i="1"/>
  <c r="K9" i="1"/>
  <c r="K15" i="1"/>
  <c r="G12" i="1"/>
  <c r="G43" i="1" s="1"/>
  <c r="K32" i="1"/>
  <c r="I34" i="1"/>
  <c r="C34" i="1"/>
  <c r="E34" i="1"/>
  <c r="K8" i="1"/>
  <c r="K31" i="1"/>
  <c r="C39" i="1"/>
  <c r="K39" i="1" s="1"/>
  <c r="K14" i="1"/>
  <c r="B43" i="1"/>
  <c r="K34" i="1" l="1"/>
  <c r="K12" i="1"/>
  <c r="I43" i="1"/>
  <c r="K20" i="1"/>
  <c r="E43" i="1"/>
  <c r="C43" i="1"/>
  <c r="K43" i="1" l="1"/>
</calcChain>
</file>

<file path=xl/sharedStrings.xml><?xml version="1.0" encoding="utf-8"?>
<sst xmlns="http://schemas.openxmlformats.org/spreadsheetml/2006/main" count="1139" uniqueCount="393">
  <si>
    <t>แบบ ผ 07</t>
  </si>
  <si>
    <t>บัญชีสรุปโครงการพัฒนา</t>
  </si>
  <si>
    <t xml:space="preserve">แผนพัฒนาท้องถิ่นสี่ปี (พ.ศ. 2561 - 2564) </t>
  </si>
  <si>
    <t>ปี  2561</t>
  </si>
  <si>
    <t>ปี  2562</t>
  </si>
  <si>
    <t>ปี  2563</t>
  </si>
  <si>
    <t>ปี  2564</t>
  </si>
  <si>
    <t>รวม   4   ปี</t>
  </si>
  <si>
    <t>ยุทธศาสตร์</t>
  </si>
  <si>
    <t>จำนวน</t>
  </si>
  <si>
    <t>งบประมาณ</t>
  </si>
  <si>
    <t>โครงการ</t>
  </si>
  <si>
    <t>(บาท)</t>
  </si>
  <si>
    <t>1)  ยุทธศาสตร์การเพิ่มขีดความสามารถภาคเกษตรและผลิตภัณฑ์ชุมชน</t>
  </si>
  <si>
    <t>1.1 แผนงานเคหะและชุมชน</t>
  </si>
  <si>
    <t>1.2 แผนงานสร้างความเข้มแข็งของชุมชน</t>
  </si>
  <si>
    <t>1.3 แผนงานการพาณิชย์</t>
  </si>
  <si>
    <t>1.4 แผนงานการเกษตร</t>
  </si>
  <si>
    <t>รวม</t>
  </si>
  <si>
    <t>2)  ยุทธศาสตร์การพัฒนาคนและสังคมที่มีคุณภาพ</t>
  </si>
  <si>
    <t>2.1 แผนงานสาธารณสุข</t>
  </si>
  <si>
    <t>2.2 แผนงานการศาสนา วัฒนธรรม และนันทนาการ</t>
  </si>
  <si>
    <t>2.3 แผนงานสร้างความเข้มแข็งของชุมชน</t>
  </si>
  <si>
    <t>2.4 แผนงานการศึกษา</t>
  </si>
  <si>
    <t>2.5 แผนงานสังคมสงเคราะห์</t>
  </si>
  <si>
    <t>2.6 แผนงานรักษาความสงบภายใน</t>
  </si>
  <si>
    <t>รวม   3   ปี</t>
  </si>
  <si>
    <t>3)ยุทธศาสตร์ด้านการบริหารจัดการทรัพยากรธรรมชาติและสิ่งแวดล้อม</t>
  </si>
  <si>
    <t>3.1 แผนงานเคหะและชุมชน</t>
  </si>
  <si>
    <t>3.2 แผนงานการเกษตร</t>
  </si>
  <si>
    <t>3.3 แผนงานการรักษาความสงบภายใน</t>
  </si>
  <si>
    <t>4)  ยุทธศาสตร์เสริมสร้างความเข้มแข็งและการบริหารจัดการที่ดี</t>
  </si>
  <si>
    <t xml:space="preserve"> 4.1  แผนงานบริหารงานทั่วไป</t>
  </si>
  <si>
    <t>4.2 แผนงานงบกลาง</t>
  </si>
  <si>
    <t>4.3 แผนงานเคหะและชุมชน</t>
  </si>
  <si>
    <t>5) บัญชีครุภัณฑ์</t>
  </si>
  <si>
    <t>6) อุดหนุนหน่วยงาน องค์กร</t>
  </si>
  <si>
    <t>รวมทั้งสิ้น</t>
  </si>
  <si>
    <t>รายละเอียดโครงการพัฒนา</t>
  </si>
  <si>
    <t>แบบ ผ. 02</t>
  </si>
  <si>
    <t>แผนพัฒนาท้องถิ่นสี่ปี (พ.ศ.2561-2564)</t>
  </si>
  <si>
    <t>สำหรับ อุดหนุนองค์กรปกครองส่วนท้องถิ่น ส่วนราชการ รัฐวิสาหกิจ องค์กรประชาชน</t>
  </si>
  <si>
    <t>2.ยุทธศาสตร์การพัฒนาคนและสังคมให้มีคุณภาพ</t>
  </si>
  <si>
    <t>2.1  แผนงานการศึกษา</t>
  </si>
  <si>
    <t>ที่</t>
  </si>
  <si>
    <t>โครงการ/กิจกรรม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</si>
  <si>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</si>
  <si>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</si>
  <si>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</si>
  <si>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</si>
  <si>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ผลที่คาดว่าจะได้รับ</t>
  </si>
  <si>
    <t>หน่วยงานรับผิดชอบหลัก</t>
  </si>
  <si>
    <t>หน่วยงานที่ขอรับเงินอุดหนุน</t>
  </si>
  <si>
    <t>(ผลผลิต</t>
  </si>
  <si>
    <t>(KPI)</t>
  </si>
  <si>
    <t>ของโครงการ)</t>
  </si>
  <si>
    <t>เงินอุดหนุนสำหรับสนับ</t>
  </si>
  <si>
    <t>เพื่อให้นักเรียนมี</t>
  </si>
  <si>
    <t>ศพด.บ้านสำนักกอ,</t>
  </si>
  <si>
    <t>เด็กได้กิน</t>
  </si>
  <si>
    <t>เด็กมีสุขภาพ</t>
  </si>
  <si>
    <t>กอง</t>
  </si>
  <si>
    <t>ศพด.</t>
  </si>
  <si>
    <t>สนุนอาหารกลางวัน</t>
  </si>
  <si>
    <t>อาหารบริโภคทั่วถึง</t>
  </si>
  <si>
    <t>ศพด.บ้านควนปันแต</t>
  </si>
  <si>
    <t>ครบทุกคน</t>
  </si>
  <si>
    <t>แข็งแรง</t>
  </si>
  <si>
    <t>การศึกษาฯ</t>
  </si>
  <si>
    <t>สำหรับศูนย์พัฒนาเด็กเล็ก</t>
  </si>
  <si>
    <t>และมีสุขภาพแข็งแรง</t>
  </si>
  <si>
    <t>(500,000)</t>
  </si>
  <si>
    <t>โรงเรียนในพื้นที่</t>
  </si>
  <si>
    <t>โรงเรียน</t>
  </si>
  <si>
    <t>ตำบลปันแต</t>
  </si>
  <si>
    <t>สำหรับโรงเรียนใน</t>
  </si>
  <si>
    <t>และมีสุขภาพ</t>
  </si>
  <si>
    <t>พื้นที่ตำบลปันแต</t>
  </si>
  <si>
    <t>(2,000,000)</t>
  </si>
  <si>
    <t>เพื่อเตรียมความ</t>
  </si>
  <si>
    <t>มีความพร้อม</t>
  </si>
  <si>
    <t xml:space="preserve">สนุนศูนย์พัฒนาเด็กเล็ก </t>
  </si>
  <si>
    <t>พร้อมในการเรียน</t>
  </si>
  <si>
    <t>ในการสอน</t>
  </si>
  <si>
    <t>(ค่าจัดการเรียนการสอน)</t>
  </si>
  <si>
    <t>การสอน</t>
  </si>
  <si>
    <t>รายหัว</t>
  </si>
  <si>
    <t>(200,000)</t>
  </si>
  <si>
    <t>อุดหนุน ศพด.สนับสนุน</t>
  </si>
  <si>
    <t xml:space="preserve">เพื่อให้การบริหาร </t>
  </si>
  <si>
    <t>การบริหาร</t>
  </si>
  <si>
    <t>ค่าใช้จ่ายการบริหาร</t>
  </si>
  <si>
    <t>ศพด.มีความ</t>
  </si>
  <si>
    <t>ศพด.คล่องตัว</t>
  </si>
  <si>
    <t>สถานศึกษา</t>
  </si>
  <si>
    <t>คล่องตัว</t>
  </si>
  <si>
    <t>(110,000)</t>
  </si>
  <si>
    <t>อุดหนุนโรงเรียนอุดม</t>
  </si>
  <si>
    <t>เพื่อให้เด็กมีความ</t>
  </si>
  <si>
    <t>นักเรียน รร.อุดมฯ</t>
  </si>
  <si>
    <t>เด็กมีความรู้</t>
  </si>
  <si>
    <t>รร.อุดมฯ</t>
  </si>
  <si>
    <t>วิทยายนตามโครงการ</t>
  </si>
  <si>
    <t>รู้และการพัฒนา</t>
  </si>
  <si>
    <t>เพิ่มขึ้น</t>
  </si>
  <si>
    <t>ส่งเสริมความเป็นเลิศด้าน</t>
  </si>
  <si>
    <t>ทักษะเพิ่มขึ้น</t>
  </si>
  <si>
    <t>การสื่อสารภาษาอังกฤษ</t>
  </si>
  <si>
    <t>(170,000)</t>
  </si>
  <si>
    <t>2.2 แผนงานสาธารณสุข</t>
  </si>
  <si>
    <t>อุดหนุน อสม. ตามโครงการ</t>
  </si>
  <si>
    <t>เพื่อพัฒนางานด้าน</t>
  </si>
  <si>
    <t>อสม.,  กกม.</t>
  </si>
  <si>
    <t>13 หมู่บ้าน</t>
  </si>
  <si>
    <t>สำนักปลัด</t>
  </si>
  <si>
    <t>อสม.1-13</t>
  </si>
  <si>
    <t>การพัฒนางานสาธารณสุข</t>
  </si>
  <si>
    <t>สาธารณสุขให้มี</t>
  </si>
  <si>
    <t xml:space="preserve">ประชาชน </t>
  </si>
  <si>
    <t>(195,000)</t>
  </si>
  <si>
    <t>รพ.สต.ปันแต</t>
  </si>
  <si>
    <t>มูลฐาน</t>
  </si>
  <si>
    <t>ประสิทธิภาพมากขึ้น</t>
  </si>
  <si>
    <t>หมู่ที่ 1-13</t>
  </si>
  <si>
    <t>พื้นที่ลดลง</t>
  </si>
  <si>
    <t>2.3 แผนงานการศาสนา วัฒนธรรม และนันทนาการ</t>
  </si>
  <si>
    <t xml:space="preserve">อุดหนุนสภาวัฒนธรรมต.ปันแต  </t>
  </si>
  <si>
    <t>เพื่อสืบสานวัฒนธรรม</t>
  </si>
  <si>
    <t>จัดงานนมัสการ</t>
  </si>
  <si>
    <t>1 ครั้ง</t>
  </si>
  <si>
    <t>สืบสานวัฒนธรรม</t>
  </si>
  <si>
    <t>สภาวัฒนธรรม</t>
  </si>
  <si>
    <t>ตามโครงการนมัสการ</t>
  </si>
  <si>
    <t>ให้คงอยู่กับสังคมไทย</t>
  </si>
  <si>
    <t>พระอุดมปิฏกฯ</t>
  </si>
  <si>
    <t>ให้คงอยู่</t>
  </si>
  <si>
    <t>พระอุดมปิฏกและเชิดชูคนดี</t>
  </si>
  <si>
    <t>สืบไป</t>
  </si>
  <si>
    <t>กับสังคมไทย</t>
  </si>
  <si>
    <t>ของดีศรีปันแต</t>
  </si>
  <si>
    <t>(80,000)</t>
  </si>
  <si>
    <t xml:space="preserve">อุดหนุนสภาวัฒนธรรม ต.ปันแต  </t>
  </si>
  <si>
    <t>พัฒนาพิพิธภัณฑ์ชุมชน</t>
  </si>
  <si>
    <t>ตามโครงการพัฒนาพิพิธภัณฑ์</t>
  </si>
  <si>
    <t>สุนทราวาส</t>
  </si>
  <si>
    <t>ชุมชนสุนทราวาส</t>
  </si>
  <si>
    <t>(40,000)</t>
  </si>
  <si>
    <t>อุดหนุนสภาวัฒนธรรม ต.ปันแต</t>
  </si>
  <si>
    <t>สวดมนต์เฉลิมพระเกียรติ</t>
  </si>
  <si>
    <t>ตามโครงการส่งเสริมการ</t>
  </si>
  <si>
    <t>และปริวาสธรรม</t>
  </si>
  <si>
    <t>ปฏิบัติธรรม</t>
  </si>
  <si>
    <t>(10,000)</t>
  </si>
  <si>
    <t>แหล่งเรียนรู้พื้นบ้าน</t>
  </si>
  <si>
    <t>เวทีลานวัฒนธรรม</t>
  </si>
  <si>
    <t>วัฒนธรรมพื้นบ้าน</t>
  </si>
  <si>
    <t>ชุมชน หมู่ที่ 9</t>
  </si>
  <si>
    <t>(50,000)</t>
  </si>
  <si>
    <t>บัญชีประสานโครงการพัฒนาขององค์กรปกครองส่วนท้องถิ่น</t>
  </si>
  <si>
    <t>โดยองค์การบริหารส่วนตำบลปันแต  อำเภอควนขนุน  จังหวัดพัทลุง</t>
  </si>
  <si>
    <t>ก่อสร้างถนนคอนกรีตเสริมเหล็กสายทางเบี่ยงสุนทรา - บ้านโพธิ์  หมู่ที่ 9  ตำบลปันแต  (เชื่อมต่อตำบลมะกอกเหนือ)</t>
  </si>
  <si>
    <t>กองช่าง</t>
  </si>
  <si>
    <t>ก่อสร้างถนนคอนกรีตเสริมเหล็กสายบ้านนายย้วน ดำช่วย-กองเกวียน หมู่ที่ 3 ตำบลปันแต (เชื่อมต่อหมู่ที่ 1 ตำบลแหลมโตนด)</t>
  </si>
  <si>
    <t>รวมทั้งสิ้นจำนวน  2  โครงการ</t>
  </si>
  <si>
    <t>แบบ ผ.03</t>
  </si>
  <si>
    <t>ก.ยุทธศาสตร์จังหวัดที่  1  การเพิ่มขีดความสามารถภาคเกษตร อุตสาหกรรมต่อเนื่องจากการเกษตรและผลิตภัณฑ์ชุมชนและท้องถิ่น</t>
  </si>
  <si>
    <t>ข.ยุทธศาสตร์การพัฒนาของ อปท.ในเขตจังหวัดที่  1  การเพิ่มขีดความสามารถภาคเกษตร อุตสาหกรรมต่อเนื่องจากการเกษตรและผลิตภัณฑ์ชุมชนและท้องถิ่น</t>
  </si>
  <si>
    <t xml:space="preserve">1.ยุทธศาสตร์การพัฒนาด้านการพัฒนาเพิ่มขีดความสามารถภาคเกษตร ต่อเนื่องจากการเกษตรและผลิตภัณฑ์ชุมชน  </t>
  </si>
  <si>
    <t>วัตถุ</t>
  </si>
  <si>
    <t>ประสงค์</t>
  </si>
  <si>
    <t>(ผลผลิตของโครงการ)</t>
  </si>
  <si>
    <t>เพื่อให้การสัญจรสะดวกขึ้น</t>
  </si>
  <si>
    <t>กว้าง 6 เมตร ยาว 1,300 เมตร หนา 0.15 เมตร พร้อมไหล่ทางข้างละ 0.30 เมตร</t>
  </si>
  <si>
    <t>กว้าง 6 เมตร ยาว 330 เมตร หนา 0.15 เมตร พร้อมไหล่ทางข้างละ 0.30 เมตร</t>
  </si>
  <si>
    <t>การสัญจรสะดวกขึ้น</t>
  </si>
  <si>
    <t>ถนน คสล.เพิ่มขึ้น 1 สาย</t>
  </si>
  <si>
    <t>1.2  แผนงานสร้างความเข้มแข็งชุมชน</t>
  </si>
  <si>
    <t>ส่งเสริมและสนับสนุน</t>
  </si>
  <si>
    <t>(100,000)</t>
  </si>
  <si>
    <t>(20,000)</t>
  </si>
  <si>
    <t>เพื่อส่งเสริมสนับสนุน</t>
  </si>
  <si>
    <t xml:space="preserve">1.ปรับปรุงโรงสีข้าว โรงอบ </t>
  </si>
  <si>
    <t>กลุ่มวิสาหกิจ</t>
  </si>
  <si>
    <t>กรมการข้าว</t>
  </si>
  <si>
    <t>กลุ่มวิสาหกิจชุมชน</t>
  </si>
  <si>
    <t xml:space="preserve">โรงคัดแยกและบรรจุ </t>
  </si>
  <si>
    <t>มีความเข้มแข็ง</t>
  </si>
  <si>
    <t>หมู่ที่ 13</t>
  </si>
  <si>
    <t xml:space="preserve">บ้านเขากลาง </t>
  </si>
  <si>
    <t>บ้านเขากลาง</t>
  </si>
  <si>
    <t>2.ติดตั้งไซโลฝุ่นเครื่อง</t>
  </si>
  <si>
    <t>1 ชุด</t>
  </si>
  <si>
    <t>และการบริหาร</t>
  </si>
  <si>
    <t>อบจ.</t>
  </si>
  <si>
    <t>อบข้าว 1 ชุด</t>
  </si>
  <si>
    <t>จัดการมีความ</t>
  </si>
  <si>
    <t>3.ผลิตสื่อการศึกษาการผลิต</t>
  </si>
  <si>
    <t>4.จัดซื้อเครื่องจักรกลการเกษตร</t>
  </si>
  <si>
    <t>1 เครื่อง</t>
  </si>
  <si>
    <t>รถแทรกเตอร์ จำนวน 1 คัน</t>
  </si>
  <si>
    <t>(700,000)</t>
  </si>
  <si>
    <t>กศน./</t>
  </si>
  <si>
    <t>เพื่อใช้ในครัวเรือน</t>
  </si>
  <si>
    <t>(130,000)</t>
  </si>
  <si>
    <t>กรมส่งเสริม</t>
  </si>
  <si>
    <t>การเกษตรฯ/</t>
  </si>
  <si>
    <t xml:space="preserve">7.จัดซื้อเครื่องโม่งแป้ง </t>
  </si>
  <si>
    <t>อุตสาหกรรมฯ</t>
  </si>
  <si>
    <t>(150,000)</t>
  </si>
  <si>
    <t>8.เครื่องซิลถุงพลาสติกแบบ</t>
  </si>
  <si>
    <t>ฝาโยก 1 เครื่อง</t>
  </si>
  <si>
    <t>9.ส่งเสริมการปลูกและตั้ง</t>
  </si>
  <si>
    <t>1 ศูนย์</t>
  </si>
  <si>
    <t>กรมส่งเสริมการเกษตรฯ</t>
  </si>
  <si>
    <t>ศูนย์ผลิตข้าวพันธุ์ดี</t>
  </si>
  <si>
    <t>10.ติดตั้งเครื่องคัดแยก</t>
  </si>
  <si>
    <t>จังหวัด/หมู่ที่ 13</t>
  </si>
  <si>
    <t>สีข้าวปน 1 ชุด</t>
  </si>
  <si>
    <t>(2,500,000)</t>
  </si>
  <si>
    <t>/กรมส่งเสริม</t>
  </si>
  <si>
    <t>11.จัดซื้อรถนวดข้าว 1 คัน</t>
  </si>
  <si>
    <t>การเกษตรฯ</t>
  </si>
  <si>
    <t>(1,500,000)</t>
  </si>
  <si>
    <t>12.ก่อสร้างรั้วคอนกรีตโรงสีข้าว</t>
  </si>
  <si>
    <t>1 หลัง</t>
  </si>
  <si>
    <t>จังหวัด/</t>
  </si>
  <si>
    <t>สูง 2 เมตร ยาว 500 เมตร</t>
  </si>
  <si>
    <t>(800,000)</t>
  </si>
  <si>
    <t xml:space="preserve">13.ปรับที่ถมดิน 4 ไร่ สูง </t>
  </si>
  <si>
    <t>1 เมตร พร้อมก่อสร้างอาคารเก็บสต๊อกข้าว</t>
  </si>
  <si>
    <t>กว้าง20เมตร ยาว 40 เมตร</t>
  </si>
  <si>
    <t>(4,000,000)</t>
  </si>
  <si>
    <t xml:space="preserve">14.ปรับปรุงอาคารคัดแยกข้าวสาร </t>
  </si>
  <si>
    <t>กว้าง 8 เมตร ยาว 16 เมตร</t>
  </si>
  <si>
    <t>15.สร้างไซโลเก็บสำรองแกลบ</t>
  </si>
  <si>
    <t>ขนาด 4x4x10 เมตร</t>
  </si>
  <si>
    <t>(300,000)</t>
  </si>
  <si>
    <t>17.ซื้อรถยกในโรงงาน 1 คัน</t>
  </si>
  <si>
    <t>1 คัน</t>
  </si>
  <si>
    <t xml:space="preserve">18.จัดซื้อรถบรรทุก 6 ล้อ </t>
  </si>
  <si>
    <t>19.ก่อสร้างอาคารรับรอง</t>
  </si>
  <si>
    <t>คณะศึกษาดูงาน</t>
  </si>
  <si>
    <t>(1,000,000)</t>
  </si>
  <si>
    <t>20.ศึกษาดูงานการผลิตข้าว</t>
  </si>
  <si>
    <t xml:space="preserve">อินทรีย์ครบวงจร </t>
  </si>
  <si>
    <t>21.ก่อสร้างอาคารอบเมล็ดพันธุ์ข้าว</t>
  </si>
  <si>
    <t>พลังงานฯ</t>
  </si>
  <si>
    <t>ด้วยพลังงานแสงอาทิตย์</t>
  </si>
  <si>
    <t>22.สร้างหุ่นจำลองเลียงข้าวสังข์หยด</t>
  </si>
  <si>
    <t>1ตัว</t>
  </si>
  <si>
    <t>ม.ทักษิณ</t>
  </si>
  <si>
    <t>ขนาดเส้นผ่าศูนย์กลาง 3 เมตร</t>
  </si>
  <si>
    <t>กรมอนามัย</t>
  </si>
  <si>
    <t>กรมส่งเสริมการเกษตร</t>
  </si>
  <si>
    <t>ข้าวอินทรีย์ จำนวน 12 ราย</t>
  </si>
  <si>
    <t>กรมส่งเสริมการ</t>
  </si>
  <si>
    <t>สังข์หยด จำนวน 100 ไร่</t>
  </si>
  <si>
    <t>เกษตรฯ/</t>
  </si>
  <si>
    <t>กว้าง 20 เมตร ยาว 40 เมตร</t>
  </si>
  <si>
    <t>(3,000,000)</t>
  </si>
  <si>
    <t>พัฒนาศักยภาพ</t>
  </si>
  <si>
    <t>1.ปรับที่ถมดินสถานที่จัดตั้ง</t>
  </si>
  <si>
    <t>4 ไร่</t>
  </si>
  <si>
    <t>เครือข่ายผู้ผลิต</t>
  </si>
  <si>
    <t>เครือข่ายผู้ผลิตข้าว</t>
  </si>
  <si>
    <t xml:space="preserve">โครงการ จำนวน 4 ไร่ </t>
  </si>
  <si>
    <t xml:space="preserve">ข้าวสังข์หยด </t>
  </si>
  <si>
    <t>สังข์หยด</t>
  </si>
  <si>
    <t>2.ขยายเขตไฟฟ้าแรงดันสูง</t>
  </si>
  <si>
    <t>1 สาย</t>
  </si>
  <si>
    <t>ข้าวสังข์หยดมี</t>
  </si>
  <si>
    <t xml:space="preserve"> 3 เฟส พร้อมติดตั้งหม้อแปลง</t>
  </si>
  <si>
    <t xml:space="preserve"> ขนาด 250 เควีเอ.</t>
  </si>
  <si>
    <t>(900,000)</t>
  </si>
  <si>
    <t>(400,000)</t>
  </si>
  <si>
    <t>กว้าง 20 เมตร ยาว 40 เมตร สูง 6 เมตร</t>
  </si>
  <si>
    <t xml:space="preserve">4.ก่อสร้างโรงคลุม </t>
  </si>
  <si>
    <t>พร้อมเครื่องอบลด</t>
  </si>
  <si>
    <t>(1,900,000)</t>
  </si>
  <si>
    <t>ความชื้นข้าว ขนาด 30 ตัน/วัน</t>
  </si>
  <si>
    <t>5.ก่อสร้างโรงคลุมพร้อม</t>
  </si>
  <si>
    <t>เครื่องสีข้าวขนาด 24 ตัน/วัน</t>
  </si>
  <si>
    <t>(1,300,000)</t>
  </si>
  <si>
    <t xml:space="preserve">6.ก่อสร้างอาคารผลิต </t>
  </si>
  <si>
    <t>กว้าง 12 เมตร ยาว 32 เมตร</t>
  </si>
  <si>
    <t>7.ก่อสร้างถนน คสล.</t>
  </si>
  <si>
    <t>กว้าง 5 เมตร ยาว 100 เมตร หนา 0.20 เมตร</t>
  </si>
  <si>
    <t>8.ติดตั้งเครื่องชั่งระบบ</t>
  </si>
  <si>
    <t xml:space="preserve">อัตโนมัติ ขนาด 20 ตัน </t>
  </si>
  <si>
    <t xml:space="preserve">9.จัดซื้อรถยกสิ้นค้า ขนาด 3 ตัน </t>
  </si>
  <si>
    <t xml:space="preserve">ยกสูงไม่น้อยกว่า 6 เมตร </t>
  </si>
  <si>
    <t xml:space="preserve">10.จัดซื้อเครื่องซิลระบบสูญญากาศ </t>
  </si>
  <si>
    <t xml:space="preserve">แบบฝาโยก </t>
  </si>
  <si>
    <t>(350,000)</t>
  </si>
  <si>
    <t>11.จัดซื้อแผ่นพาเหรสพลาสติก</t>
  </si>
  <si>
    <t>200 ชุด</t>
  </si>
  <si>
    <t>ขนาด 100X120X15 ซม.</t>
  </si>
  <si>
    <t>จำนวน 200 ชุด</t>
  </si>
  <si>
    <t xml:space="preserve">12.จัดซื้อกระสอบจัมโบ้ </t>
  </si>
  <si>
    <t>500 ใบ</t>
  </si>
  <si>
    <t>ขนาด 90X150 ซม.จำนวน 500 ใบ</t>
  </si>
  <si>
    <t>13.จัดซื้อรถตู้ 4 ล้อ จำนวน 1 คัน</t>
  </si>
  <si>
    <t>(1,20,000)</t>
  </si>
  <si>
    <t xml:space="preserve">14.รถตัดล้อยาง(คูโบต้า) รุ่น 161 </t>
  </si>
  <si>
    <t>ขนาด 1 คิว จำนวน 1 คัน</t>
  </si>
  <si>
    <t>(530,000)</t>
  </si>
  <si>
    <t>15.จัดซื้อเครื่องบีบน้ำมัน</t>
  </si>
  <si>
    <t>รำข้าว จำนวน 1 เครื่อง</t>
  </si>
  <si>
    <t>16.จัดซื้อเครื่องอัดแกลบและ</t>
  </si>
  <si>
    <t>เผาถ่าน จำนวน 1 เครื่อง</t>
  </si>
  <si>
    <t>แบบ ผ.05</t>
  </si>
  <si>
    <t>แผนพัฒนาท้องถิ่นสี่ปี (พ.ศ.2561 – 2564)</t>
  </si>
  <si>
    <t>สำหรับ  ประสานโครงการพัฒนาจังหวัด</t>
  </si>
  <si>
    <t>องค์การบริหารส่วนตำบลปันแต  อำเภอควนขนุน จังหวัดพัทลุง</t>
  </si>
  <si>
    <t xml:space="preserve">16.ติดตั้งเครื่องชั่งอัตโนมัติ </t>
  </si>
  <si>
    <t xml:space="preserve"> 20 ตัน</t>
  </si>
  <si>
    <t>3.ก่อสร้างอาคารเก็บข้าวเปลือก</t>
  </si>
  <si>
    <t>บัญชีครุภัณฑ์</t>
  </si>
  <si>
    <t>แบบ ผ. 08</t>
  </si>
  <si>
    <t>แผนพัฒนาท้องถิ่นสี่ปี (พ.ศ. 2561 - 2564)</t>
  </si>
  <si>
    <t>องค์การบริหารส่วนตำบลปันแต</t>
  </si>
  <si>
    <t>แผนงาน</t>
  </si>
  <si>
    <t>หมวด</t>
  </si>
  <si>
    <t>ประเภท</t>
  </si>
  <si>
    <t>หน่วยงาน</t>
  </si>
  <si>
    <t>(ผลผลิตของ</t>
  </si>
  <si>
    <t>รับผิดชอบ</t>
  </si>
  <si>
    <t>ครุภัณฑ์)</t>
  </si>
  <si>
    <t>หลัก</t>
  </si>
  <si>
    <t>การศึกษา</t>
  </si>
  <si>
    <t>ค่าครุภัณฑ์</t>
  </si>
  <si>
    <t>ครุภัณฑ์โฆษณาและเผยแพร่</t>
  </si>
  <si>
    <t>เพื่อใช้ในการถ่ายภาพกิจกรรมต่าง ๆ ของ ศพด.</t>
  </si>
  <si>
    <t>กล้องถ่ายรูป 1 ตัว</t>
  </si>
  <si>
    <t>เคหะและชุมชน</t>
  </si>
  <si>
    <t>ครุภัณฑ์สำนักงาน</t>
  </si>
  <si>
    <t>เพื่อเก็บเอกสารให้เป็นระเบียบ</t>
  </si>
  <si>
    <t>ตู้เก็บเอกสาร</t>
  </si>
  <si>
    <t>ครุภัณฑ์ก่อสร้าง</t>
  </si>
  <si>
    <t>เพื่อความคล่องตัวในการปฏิบัติงาน</t>
  </si>
  <si>
    <t>เครื่องเจาะหาความหนาของถนน (คสล.)ใช้เครื่องยนต์พร้อมกระบอกเจาะเพชร 3 นิ้ว  1 เครื่อง</t>
  </si>
  <si>
    <t>ล้อวัดระยะทางแบบดิจิตอล 1 อัน</t>
  </si>
  <si>
    <t>ไม้สต๊าฟ จำนวน 1 อัน</t>
  </si>
  <si>
    <t>รถตักหน้าขุดหลัง 1 คัน</t>
  </si>
  <si>
    <t>ครุภัณฑ์ยานพาหนะและขนส่ง</t>
  </si>
  <si>
    <t>รถยนต์นั่งส่วนกลาง 1 คัน</t>
  </si>
  <si>
    <t>ครุภัณฑ์ไฟฟ้าและวิทยุ</t>
  </si>
  <si>
    <t>ดิจิตอลแคลมป์มัลติมิเตอร์ 1 เครื่อง</t>
  </si>
  <si>
    <t>จ้างประกอบติดตั้งถังเหล็ก 1 ถัง</t>
  </si>
  <si>
    <t>บริหารทั่วไป</t>
  </si>
  <si>
    <t>ครุภัณฑ์คอมพิวเตอร์</t>
  </si>
  <si>
    <t>เครื่องคอมพิวเตอร์ 1 เครื่อง</t>
  </si>
  <si>
    <t>เครื่องพิมพ์ชนดเลเซอร์/leD สี</t>
  </si>
  <si>
    <t>เครื่องสำรองไฟ 1kvA</t>
  </si>
  <si>
    <t>โทรทัศน์ 1 เครื่อง</t>
  </si>
  <si>
    <t>โต๊เอนกประสงค์ 10 ตัว</t>
  </si>
  <si>
    <t>โต๊ะเครื่องคอมพิวเตอร์ 1 ตัว</t>
  </si>
  <si>
    <t>เก้าอี้คอมพิวเตอร์ 1 ตัว</t>
  </si>
  <si>
    <t>ตู้เก็บเอกสาร 2 ตู้</t>
  </si>
  <si>
    <t>ก.ยุทธศาสตร์จังหวัดที่  2  การพัฒนาสู่อุตสาหกรรมการท่องเที่ยวเชิงอนุรักษ์แบบครบวงจร</t>
  </si>
  <si>
    <t>ก.ยุทธศาสตร์จังหวัดที่  3  การพัฒนาคนและสังคมให้มีคุณภาพ</t>
  </si>
  <si>
    <t>ข.ยุทธศาสตร์การพัฒนาของ อปท.ในเขตจังหวัดที่  2  การพัฒนาสู่การท่องเที่ยวเชิงอนุรักษ์และเชิงวัฒนธรรม</t>
  </si>
  <si>
    <t>ข.ยุทธศาสตร์การพัฒนาของ อปท.ในเขตจังหวัดที่  3  การพัฒนาคนและสังคมให้มีคุณภาพ</t>
  </si>
  <si>
    <t>รวม  4  โครงการ</t>
  </si>
  <si>
    <t>รวม  1  โครงการ</t>
  </si>
  <si>
    <t>รวม   5  โครงการ</t>
  </si>
  <si>
    <t>มีความ</t>
  </si>
  <si>
    <t>พร้อมใน</t>
  </si>
  <si>
    <t>อัตราการเป็น</t>
  </si>
  <si>
    <t>โรค</t>
  </si>
  <si>
    <t>ข้าวสังข์หยดแบบครบวงจร  ม.13</t>
  </si>
  <si>
    <t>การเกษตร/</t>
  </si>
  <si>
    <t>สังข์หยดแบบอินทรีย์ระดับตำบล</t>
  </si>
  <si>
    <t>5.ฝึกอบรมการผลิตข้าว</t>
  </si>
  <si>
    <t>6.ฝึกอบรมการทำผลิตภัณฑ์ทดแทน</t>
  </si>
  <si>
    <t>23.ตรวจรับรองแปลงผลิต</t>
  </si>
  <si>
    <t>24.รณรงค์การผลิตข้าว</t>
  </si>
  <si>
    <t xml:space="preserve">25.ก่อสร้างศูนย์การเรียนรู้เกษตร </t>
  </si>
  <si>
    <t>26.ซ่อมแซมเครื่องกรองน้ำ</t>
  </si>
  <si>
    <t>กองการศึกษาฯ/ ศพด.บ้านสำนักกอ</t>
  </si>
  <si>
    <r>
      <rPr>
        <sz val="9"/>
        <rFont val="TH SarabunIT๙"/>
        <family val="2"/>
      </rPr>
      <t>กองการศึกษาฯ</t>
    </r>
    <r>
      <rPr>
        <sz val="10"/>
        <rFont val="TH SarabunIT๙"/>
        <family val="2"/>
      </rPr>
      <t>/ ศพด.บ้านควนปันแต</t>
    </r>
  </si>
  <si>
    <t>สื่อสาร</t>
  </si>
  <si>
    <t>ภาษาฯได้</t>
  </si>
  <si>
    <t xml:space="preserve">ถ้ำเขากลาง </t>
  </si>
  <si>
    <t>มีสถานที่พักผ่อน</t>
  </si>
  <si>
    <t>ให้มีภูมิทัศน์ที่สวยงาม</t>
  </si>
  <si>
    <t>(15,000,000)</t>
  </si>
  <si>
    <t>ที่สวยงาม</t>
  </si>
  <si>
    <t>ททท.</t>
  </si>
  <si>
    <t>รวม 3 โครงการ</t>
  </si>
  <si>
    <t>ปรับปรุงภูมิทัศน์ถ้ำ</t>
  </si>
  <si>
    <t>เขากลาง หมู่ที่ 13</t>
  </si>
  <si>
    <t>เพื่อปรับปรุบบริเวณถ้ำ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</si>
</sst>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IT๙"/>
      <family val="2"/>
    </font>
    <font>
      <sz val="14"/>
      <color rgb="FFFF0000"/>
      <name val="TH SarabunIT๙"/>
      <family val="2"/>
    </font>
    <font>
      <b/>
      <sz val="14"/>
      <color indexed="8"/>
      <name val="TH SarabunIT๙"/>
      <family val="2"/>
    </font>
    <font>
      <b/>
      <sz val="14"/>
      <color rgb="FFFF0000"/>
      <name val="TH SarabunIT๙"/>
      <family val="2"/>
    </font>
    <font>
      <b/>
      <sz val="12"/>
      <color indexed="8"/>
      <name val="TH SarabunIT๙"/>
      <family val="2"/>
    </font>
    <font>
      <sz val="13"/>
      <color indexed="8"/>
      <name val="TH SarabunIT๙"/>
      <family val="2"/>
    </font>
    <font>
      <b/>
      <sz val="13"/>
      <color indexed="8"/>
      <name val="TH SarabunIT๙"/>
      <family val="2"/>
    </font>
    <font>
      <sz val="13"/>
      <color rgb="FFC00000"/>
      <name val="TH SarabunIT๙"/>
      <family val="2"/>
    </font>
    <font>
      <b/>
      <sz val="13"/>
      <color rgb="FFFF0000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name val="Arial"/>
      <family val="2"/>
    </font>
    <font>
      <sz val="14"/>
      <color rgb="FF000000"/>
      <name val="TH SarabunIT๙"/>
      <family val="2"/>
    </font>
    <font>
      <b/>
      <sz val="12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4"/>
      <color rgb="FFFF0000"/>
      <name val="Arial"/>
      <family val="2"/>
    </font>
    <font>
      <sz val="14"/>
      <color rgb="FFFF0000"/>
      <name val="Angsana New"/>
      <family val="1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3"/>
      <name val="TH SarabunIT๙"/>
      <family val="2"/>
    </font>
    <font>
      <sz val="8"/>
      <name val="TH SarabunIT๙"/>
      <family val="2"/>
    </font>
    <font>
      <sz val="10"/>
      <name val="TH SarabunIT๙"/>
      <family val="2"/>
    </font>
    <font>
      <sz val="14"/>
      <color theme="3" tint="0.39997558519241921"/>
      <name val="TH SarabunIT๙"/>
      <family val="2"/>
    </font>
    <font>
      <sz val="12"/>
      <color rgb="FFFF0000"/>
      <name val="TH SarabunIT๙"/>
      <family val="2"/>
    </font>
    <font>
      <sz val="14"/>
      <color theme="0"/>
      <name val="TH SarabunIT๙"/>
      <family val="2"/>
    </font>
    <font>
      <sz val="13"/>
      <color rgb="FF0070C0"/>
      <name val="TH SarabunIT๙"/>
      <family val="2"/>
    </font>
    <font>
      <sz val="12"/>
      <color rgb="FF0070C0"/>
      <name val="TH SarabunIT๙"/>
      <family val="2"/>
    </font>
    <font>
      <sz val="14"/>
      <color rgb="FF0070C0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3"/>
      <color rgb="FFFF0000"/>
      <name val="TH SarabunIT๙"/>
      <family val="2"/>
    </font>
    <font>
      <sz val="12"/>
      <color indexed="8"/>
      <name val="TH SarabunIT๙"/>
      <family val="2"/>
    </font>
    <font>
      <sz val="9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8">
    <xf numFmtId="0" fontId="0" fillId="0" borderId="0" xfId="0"/>
    <xf numFmtId="0" fontId="2" fillId="0" borderId="0" xfId="0" applyFont="1"/>
    <xf numFmtId="187" fontId="2" fillId="0" borderId="0" xfId="1" applyNumberFormat="1" applyFont="1"/>
    <xf numFmtId="187" fontId="2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0" fontId="4" fillId="0" borderId="9" xfId="0" applyFont="1" applyBorder="1"/>
    <xf numFmtId="187" fontId="2" fillId="0" borderId="10" xfId="1" applyNumberFormat="1" applyFont="1" applyBorder="1" applyAlignment="1">
      <alignment horizontal="center"/>
    </xf>
    <xf numFmtId="187" fontId="2" fillId="0" borderId="1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187" fontId="7" fillId="0" borderId="13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187" fontId="3" fillId="0" borderId="0" xfId="1" applyNumberFormat="1" applyFont="1"/>
    <xf numFmtId="187" fontId="3" fillId="0" borderId="0" xfId="1" applyNumberFormat="1" applyFont="1" applyAlignment="1">
      <alignment vertical="top"/>
    </xf>
    <xf numFmtId="187" fontId="9" fillId="0" borderId="0" xfId="0" applyNumberFormat="1" applyFont="1"/>
    <xf numFmtId="187" fontId="3" fillId="0" borderId="0" xfId="0" applyNumberFormat="1" applyFont="1" applyAlignment="1">
      <alignment vertical="top"/>
    </xf>
    <xf numFmtId="187" fontId="2" fillId="0" borderId="0" xfId="0" applyNumberFormat="1" applyFont="1" applyAlignment="1">
      <alignment vertical="top"/>
    </xf>
    <xf numFmtId="187" fontId="7" fillId="0" borderId="7" xfId="1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187" fontId="5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0" fontId="4" fillId="0" borderId="2" xfId="0" applyFont="1" applyBorder="1"/>
    <xf numFmtId="187" fontId="8" fillId="0" borderId="10" xfId="1" applyNumberFormat="1" applyFont="1" applyBorder="1" applyAlignment="1">
      <alignment horizontal="center"/>
    </xf>
    <xf numFmtId="187" fontId="8" fillId="0" borderId="2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0" fontId="8" fillId="0" borderId="0" xfId="0" applyFont="1"/>
    <xf numFmtId="187" fontId="10" fillId="0" borderId="0" xfId="1" applyNumberFormat="1" applyFont="1"/>
    <xf numFmtId="187" fontId="8" fillId="0" borderId="0" xfId="1" applyNumberFormat="1" applyFont="1"/>
    <xf numFmtId="0" fontId="4" fillId="0" borderId="11" xfId="0" applyFont="1" applyBorder="1" applyAlignment="1"/>
    <xf numFmtId="0" fontId="2" fillId="0" borderId="11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7" xfId="0" applyFont="1" applyBorder="1" applyAlignment="1">
      <alignment horizontal="center"/>
    </xf>
    <xf numFmtId="0" fontId="4" fillId="0" borderId="12" xfId="0" applyFont="1" applyBorder="1"/>
    <xf numFmtId="187" fontId="7" fillId="0" borderId="2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3" fillId="0" borderId="0" xfId="1" applyNumberFormat="1" applyFont="1" applyBorder="1"/>
    <xf numFmtId="187" fontId="2" fillId="0" borderId="0" xfId="1" applyNumberFormat="1" applyFont="1" applyBorder="1"/>
    <xf numFmtId="187" fontId="7" fillId="0" borderId="12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187" fontId="11" fillId="0" borderId="0" xfId="1" applyNumberFormat="1" applyFont="1" applyBorder="1"/>
    <xf numFmtId="187" fontId="8" fillId="0" borderId="7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87" fontId="8" fillId="0" borderId="2" xfId="1" applyNumberFormat="1" applyFont="1" applyBorder="1" applyAlignment="1">
      <alignment horizontal="right"/>
    </xf>
    <xf numFmtId="0" fontId="2" fillId="0" borderId="12" xfId="0" applyFont="1" applyBorder="1"/>
    <xf numFmtId="187" fontId="5" fillId="0" borderId="0" xfId="1" applyNumberFormat="1" applyFont="1"/>
    <xf numFmtId="187" fontId="4" fillId="0" borderId="0" xfId="1" applyNumberFormat="1" applyFont="1"/>
    <xf numFmtId="0" fontId="4" fillId="0" borderId="3" xfId="0" applyFont="1" applyBorder="1" applyAlignment="1">
      <alignment horizontal="left" vertical="top"/>
    </xf>
    <xf numFmtId="187" fontId="7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87" fontId="8" fillId="0" borderId="1" xfId="0" applyNumberFormat="1" applyFont="1" applyBorder="1" applyAlignment="1">
      <alignment horizontal="center"/>
    </xf>
    <xf numFmtId="0" fontId="7" fillId="0" borderId="0" xfId="0" applyFont="1"/>
    <xf numFmtId="187" fontId="7" fillId="0" borderId="0" xfId="1" applyNumberFormat="1" applyFont="1"/>
    <xf numFmtId="0" fontId="3" fillId="0" borderId="0" xfId="0" applyFont="1" applyBorder="1"/>
    <xf numFmtId="0" fontId="11" fillId="0" borderId="1" xfId="0" applyFont="1" applyBorder="1" applyAlignment="1">
      <alignment horizontal="right"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11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" xfId="0" applyFont="1" applyBorder="1"/>
    <xf numFmtId="0" fontId="11" fillId="0" borderId="9" xfId="0" applyFont="1" applyBorder="1"/>
    <xf numFmtId="187" fontId="11" fillId="0" borderId="11" xfId="1" applyNumberFormat="1" applyFont="1" applyBorder="1"/>
    <xf numFmtId="187" fontId="11" fillId="0" borderId="2" xfId="1" applyNumberFormat="1" applyFont="1" applyBorder="1"/>
    <xf numFmtId="187" fontId="11" fillId="0" borderId="2" xfId="1" applyNumberFormat="1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1" fillId="0" borderId="5" xfId="0" applyFont="1" applyBorder="1"/>
    <xf numFmtId="0" fontId="11" fillId="0" borderId="12" xfId="0" applyFont="1" applyBorder="1"/>
    <xf numFmtId="187" fontId="11" fillId="0" borderId="5" xfId="1" applyNumberFormat="1" applyFont="1" applyBorder="1"/>
    <xf numFmtId="187" fontId="11" fillId="0" borderId="5" xfId="1" applyNumberFormat="1" applyFont="1" applyBorder="1" applyAlignment="1">
      <alignment vertical="top"/>
    </xf>
    <xf numFmtId="0" fontId="16" fillId="0" borderId="5" xfId="0" applyFont="1" applyBorder="1" applyAlignment="1">
      <alignment horizontal="center" vertical="top"/>
    </xf>
    <xf numFmtId="49" fontId="11" fillId="0" borderId="6" xfId="1" applyNumberFormat="1" applyFont="1" applyBorder="1"/>
    <xf numFmtId="187" fontId="17" fillId="0" borderId="11" xfId="1" applyNumberFormat="1" applyFont="1" applyBorder="1"/>
    <xf numFmtId="187" fontId="17" fillId="0" borderId="2" xfId="1" applyNumberFormat="1" applyFont="1" applyBorder="1"/>
    <xf numFmtId="187" fontId="17" fillId="0" borderId="2" xfId="1" applyNumberFormat="1" applyFont="1" applyBorder="1" applyAlignment="1">
      <alignment vertical="top"/>
    </xf>
    <xf numFmtId="187" fontId="17" fillId="0" borderId="0" xfId="1" applyNumberFormat="1" applyFont="1" applyBorder="1"/>
    <xf numFmtId="187" fontId="17" fillId="0" borderId="5" xfId="1" applyNumberFormat="1" applyFont="1" applyBorder="1"/>
    <xf numFmtId="187" fontId="17" fillId="0" borderId="5" xfId="1" applyNumberFormat="1" applyFont="1" applyBorder="1" applyAlignment="1">
      <alignment vertical="top"/>
    </xf>
    <xf numFmtId="0" fontId="11" fillId="0" borderId="7" xfId="0" applyFont="1" applyBorder="1"/>
    <xf numFmtId="0" fontId="11" fillId="0" borderId="6" xfId="0" applyFont="1" applyBorder="1"/>
    <xf numFmtId="49" fontId="17" fillId="0" borderId="6" xfId="1" applyNumberFormat="1" applyFont="1" applyBorder="1"/>
    <xf numFmtId="187" fontId="17" fillId="0" borderId="7" xfId="1" applyNumberFormat="1" applyFont="1" applyBorder="1"/>
    <xf numFmtId="187" fontId="17" fillId="0" borderId="15" xfId="1" applyNumberFormat="1" applyFont="1" applyBorder="1"/>
    <xf numFmtId="187" fontId="17" fillId="0" borderId="7" xfId="1" applyNumberFormat="1" applyFont="1" applyBorder="1" applyAlignment="1">
      <alignment vertical="top"/>
    </xf>
    <xf numFmtId="0" fontId="16" fillId="0" borderId="7" xfId="0" applyFont="1" applyBorder="1"/>
    <xf numFmtId="49" fontId="11" fillId="0" borderId="12" xfId="1" applyNumberFormat="1" applyFont="1" applyBorder="1"/>
    <xf numFmtId="0" fontId="16" fillId="0" borderId="5" xfId="0" applyFont="1" applyBorder="1"/>
    <xf numFmtId="187" fontId="11" fillId="0" borderId="7" xfId="1" applyNumberFormat="1" applyFont="1" applyBorder="1"/>
    <xf numFmtId="187" fontId="11" fillId="0" borderId="15" xfId="1" applyNumberFormat="1" applyFont="1" applyBorder="1"/>
    <xf numFmtId="187" fontId="11" fillId="0" borderId="7" xfId="1" applyNumberFormat="1" applyFont="1" applyBorder="1" applyAlignment="1">
      <alignment vertical="top"/>
    </xf>
    <xf numFmtId="0" fontId="11" fillId="0" borderId="0" xfId="0" applyFont="1" applyBorder="1"/>
    <xf numFmtId="49" fontId="11" fillId="0" borderId="0" xfId="1" applyNumberFormat="1" applyFont="1" applyBorder="1"/>
    <xf numFmtId="187" fontId="11" fillId="0" borderId="0" xfId="1" applyNumberFormat="1" applyFont="1" applyBorder="1" applyAlignment="1">
      <alignment vertical="top"/>
    </xf>
    <xf numFmtId="0" fontId="11" fillId="0" borderId="10" xfId="0" applyFont="1" applyBorder="1"/>
    <xf numFmtId="0" fontId="11" fillId="0" borderId="13" xfId="0" applyFont="1" applyBorder="1"/>
    <xf numFmtId="49" fontId="11" fillId="0" borderId="5" xfId="1" applyNumberFormat="1" applyFont="1" applyBorder="1"/>
    <xf numFmtId="0" fontId="16" fillId="0" borderId="13" xfId="0" applyFont="1" applyBorder="1"/>
    <xf numFmtId="0" fontId="11" fillId="0" borderId="8" xfId="0" applyFont="1" applyBorder="1"/>
    <xf numFmtId="49" fontId="11" fillId="0" borderId="7" xfId="1" applyNumberFormat="1" applyFont="1" applyBorder="1"/>
    <xf numFmtId="49" fontId="11" fillId="0" borderId="15" xfId="1" applyNumberFormat="1" applyFont="1" applyBorder="1"/>
    <xf numFmtId="0" fontId="16" fillId="0" borderId="8" xfId="0" applyFont="1" applyBorder="1"/>
    <xf numFmtId="0" fontId="11" fillId="0" borderId="2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187" fontId="11" fillId="0" borderId="2" xfId="1" applyNumberFormat="1" applyFont="1" applyBorder="1" applyAlignment="1">
      <alignment horizontal="center" vertical="top"/>
    </xf>
    <xf numFmtId="187" fontId="11" fillId="0" borderId="10" xfId="1" applyNumberFormat="1" applyFont="1" applyBorder="1" applyAlignment="1">
      <alignment horizontal="center" vertical="top"/>
    </xf>
    <xf numFmtId="0" fontId="11" fillId="0" borderId="10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49" fontId="11" fillId="0" borderId="5" xfId="1" applyNumberFormat="1" applyFont="1" applyBorder="1" applyAlignment="1">
      <alignment vertical="top"/>
    </xf>
    <xf numFmtId="187" fontId="11" fillId="0" borderId="13" xfId="1" applyNumberFormat="1" applyFont="1" applyBorder="1" applyAlignment="1">
      <alignment horizontal="center" vertical="top"/>
    </xf>
    <xf numFmtId="187" fontId="11" fillId="0" borderId="5" xfId="1" applyNumberFormat="1" applyFont="1" applyBorder="1" applyAlignment="1">
      <alignment horizontal="center" vertical="top"/>
    </xf>
    <xf numFmtId="0" fontId="11" fillId="0" borderId="13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49" fontId="11" fillId="0" borderId="7" xfId="1" applyNumberFormat="1" applyFont="1" applyBorder="1" applyAlignment="1">
      <alignment vertical="top"/>
    </xf>
    <xf numFmtId="187" fontId="11" fillId="0" borderId="8" xfId="1" applyNumberFormat="1" applyFont="1" applyBorder="1" applyAlignment="1">
      <alignment horizontal="center" vertical="top"/>
    </xf>
    <xf numFmtId="187" fontId="11" fillId="0" borderId="7" xfId="1" applyNumberFormat="1" applyFont="1" applyBorder="1" applyAlignment="1">
      <alignment horizontal="center" vertical="top"/>
    </xf>
    <xf numFmtId="0" fontId="16" fillId="0" borderId="8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187" fontId="11" fillId="0" borderId="9" xfId="1" applyNumberFormat="1" applyFont="1" applyBorder="1"/>
    <xf numFmtId="0" fontId="11" fillId="0" borderId="2" xfId="0" applyFont="1" applyBorder="1" applyAlignment="1">
      <alignment horizontal="center" vertical="top"/>
    </xf>
    <xf numFmtId="0" fontId="17" fillId="0" borderId="2" xfId="0" applyFont="1" applyBorder="1"/>
    <xf numFmtId="0" fontId="11" fillId="0" borderId="5" xfId="0" applyFont="1" applyBorder="1" applyAlignment="1">
      <alignment horizontal="center" vertical="top"/>
    </xf>
    <xf numFmtId="0" fontId="16" fillId="0" borderId="2" xfId="0" applyFont="1" applyBorder="1"/>
    <xf numFmtId="187" fontId="11" fillId="0" borderId="12" xfId="1" applyNumberFormat="1" applyFont="1" applyBorder="1"/>
    <xf numFmtId="0" fontId="18" fillId="0" borderId="0" xfId="0" applyFont="1" applyAlignment="1">
      <alignment vertical="top"/>
    </xf>
    <xf numFmtId="187" fontId="18" fillId="0" borderId="0" xfId="0" applyNumberFormat="1" applyFont="1" applyAlignment="1">
      <alignment vertical="top"/>
    </xf>
    <xf numFmtId="187" fontId="19" fillId="0" borderId="0" xfId="0" applyNumberFormat="1" applyFont="1" applyAlignment="1">
      <alignment vertical="top"/>
    </xf>
    <xf numFmtId="0" fontId="20" fillId="0" borderId="0" xfId="0" applyFont="1"/>
    <xf numFmtId="0" fontId="21" fillId="0" borderId="0" xfId="0" applyFont="1"/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 shrinkToFit="1"/>
    </xf>
    <xf numFmtId="187" fontId="20" fillId="0" borderId="1" xfId="1" applyNumberFormat="1" applyFont="1" applyBorder="1" applyAlignment="1">
      <alignment horizontal="right" vertical="top"/>
    </xf>
    <xf numFmtId="187" fontId="21" fillId="0" borderId="1" xfId="1" applyNumberFormat="1" applyFont="1" applyBorder="1" applyAlignment="1">
      <alignment horizontal="right" vertical="top"/>
    </xf>
    <xf numFmtId="0" fontId="21" fillId="0" borderId="6" xfId="0" applyFont="1" applyBorder="1"/>
    <xf numFmtId="0" fontId="21" fillId="0" borderId="8" xfId="0" applyFont="1" applyBorder="1"/>
    <xf numFmtId="187" fontId="21" fillId="0" borderId="1" xfId="0" applyNumberFormat="1" applyFont="1" applyBorder="1"/>
    <xf numFmtId="0" fontId="21" fillId="0" borderId="1" xfId="0" applyFont="1" applyBorder="1"/>
    <xf numFmtId="0" fontId="13" fillId="0" borderId="0" xfId="0" applyFont="1"/>
    <xf numFmtId="0" fontId="22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5" xfId="0" applyFont="1" applyBorder="1"/>
    <xf numFmtId="49" fontId="11" fillId="0" borderId="7" xfId="0" applyNumberFormat="1" applyFont="1" applyBorder="1"/>
    <xf numFmtId="187" fontId="11" fillId="0" borderId="10" xfId="1" applyNumberFormat="1" applyFont="1" applyBorder="1"/>
    <xf numFmtId="0" fontId="13" fillId="0" borderId="7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/>
    <xf numFmtId="0" fontId="7" fillId="0" borderId="5" xfId="0" applyFont="1" applyBorder="1"/>
    <xf numFmtId="0" fontId="7" fillId="0" borderId="7" xfId="0" applyFont="1" applyBorder="1"/>
    <xf numFmtId="49" fontId="11" fillId="0" borderId="0" xfId="0" applyNumberFormat="1" applyFont="1" applyBorder="1"/>
    <xf numFmtId="49" fontId="11" fillId="0" borderId="5" xfId="0" applyNumberFormat="1" applyFont="1" applyBorder="1"/>
    <xf numFmtId="0" fontId="7" fillId="0" borderId="0" xfId="0" applyFont="1" applyBorder="1"/>
    <xf numFmtId="0" fontId="2" fillId="0" borderId="11" xfId="0" applyFont="1" applyBorder="1"/>
    <xf numFmtId="187" fontId="16" fillId="0" borderId="10" xfId="1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16" fillId="0" borderId="10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2" fillId="0" borderId="6" xfId="0" applyFont="1" applyBorder="1"/>
    <xf numFmtId="0" fontId="16" fillId="0" borderId="8" xfId="0" applyFont="1" applyBorder="1" applyAlignment="1">
      <alignment horizontal="left"/>
    </xf>
    <xf numFmtId="187" fontId="16" fillId="0" borderId="10" xfId="1" applyNumberFormat="1" applyFont="1" applyBorder="1" applyAlignment="1">
      <alignment horizontal="left"/>
    </xf>
    <xf numFmtId="0" fontId="16" fillId="0" borderId="10" xfId="0" applyFont="1" applyBorder="1"/>
    <xf numFmtId="0" fontId="16" fillId="0" borderId="0" xfId="0" applyFont="1" applyBorder="1" applyAlignment="1">
      <alignment horizontal="left"/>
    </xf>
    <xf numFmtId="0" fontId="16" fillId="0" borderId="0" xfId="0" applyFont="1"/>
    <xf numFmtId="0" fontId="25" fillId="0" borderId="10" xfId="0" applyFont="1" applyBorder="1" applyAlignment="1">
      <alignment horizontal="left"/>
    </xf>
    <xf numFmtId="187" fontId="11" fillId="0" borderId="6" xfId="1" applyNumberFormat="1" applyFont="1" applyBorder="1"/>
    <xf numFmtId="0" fontId="16" fillId="0" borderId="2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right"/>
    </xf>
    <xf numFmtId="0" fontId="7" fillId="0" borderId="2" xfId="0" applyFont="1" applyBorder="1"/>
    <xf numFmtId="187" fontId="26" fillId="0" borderId="2" xfId="1" applyNumberFormat="1" applyFont="1" applyBorder="1"/>
    <xf numFmtId="187" fontId="26" fillId="0" borderId="5" xfId="1" applyNumberFormat="1" applyFont="1" applyBorder="1"/>
    <xf numFmtId="187" fontId="26" fillId="0" borderId="7" xfId="1" applyNumberFormat="1" applyFont="1" applyBorder="1"/>
    <xf numFmtId="187" fontId="26" fillId="0" borderId="10" xfId="1" applyNumberFormat="1" applyFont="1" applyBorder="1"/>
    <xf numFmtId="187" fontId="11" fillId="0" borderId="8" xfId="1" applyNumberFormat="1" applyFont="1" applyBorder="1"/>
    <xf numFmtId="187" fontId="11" fillId="0" borderId="13" xfId="1" applyNumberFormat="1" applyFont="1" applyBorder="1"/>
    <xf numFmtId="0" fontId="2" fillId="0" borderId="13" xfId="0" applyFont="1" applyBorder="1"/>
    <xf numFmtId="187" fontId="27" fillId="0" borderId="0" xfId="0" applyNumberFormat="1" applyFont="1"/>
    <xf numFmtId="187" fontId="3" fillId="0" borderId="0" xfId="0" applyNumberFormat="1" applyFont="1"/>
    <xf numFmtId="187" fontId="28" fillId="0" borderId="0" xfId="0" applyNumberFormat="1" applyFont="1"/>
    <xf numFmtId="187" fontId="29" fillId="0" borderId="0" xfId="0" applyNumberFormat="1" applyFont="1"/>
    <xf numFmtId="187" fontId="30" fillId="0" borderId="0" xfId="0" applyNumberFormat="1" applyFont="1" applyAlignment="1">
      <alignment vertical="top"/>
    </xf>
    <xf numFmtId="187" fontId="31" fillId="0" borderId="0" xfId="0" applyNumberFormat="1" applyFont="1" applyAlignment="1">
      <alignment vertical="top"/>
    </xf>
    <xf numFmtId="187" fontId="29" fillId="0" borderId="0" xfId="0" applyNumberFormat="1" applyFont="1" applyAlignment="1">
      <alignment vertical="top"/>
    </xf>
    <xf numFmtId="0" fontId="32" fillId="0" borderId="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187" fontId="16" fillId="0" borderId="7" xfId="1" applyNumberFormat="1" applyFont="1" applyBorder="1" applyAlignment="1">
      <alignment horizontal="left"/>
    </xf>
    <xf numFmtId="0" fontId="16" fillId="0" borderId="0" xfId="0" applyFont="1" applyBorder="1"/>
    <xf numFmtId="0" fontId="24" fillId="0" borderId="10" xfId="0" applyFont="1" applyBorder="1" applyAlignment="1">
      <alignment horizontal="right" vertical="top"/>
    </xf>
    <xf numFmtId="0" fontId="4" fillId="0" borderId="3" xfId="0" applyFont="1" applyBorder="1"/>
    <xf numFmtId="0" fontId="4" fillId="0" borderId="4" xfId="0" applyFont="1" applyBorder="1"/>
    <xf numFmtId="0" fontId="2" fillId="0" borderId="1" xfId="0" applyFont="1" applyBorder="1"/>
    <xf numFmtId="0" fontId="7" fillId="0" borderId="1" xfId="0" applyFont="1" applyBorder="1"/>
    <xf numFmtId="0" fontId="3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87" fontId="11" fillId="0" borderId="1" xfId="1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187" fontId="11" fillId="0" borderId="14" xfId="1" applyNumberFormat="1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187" fontId="11" fillId="0" borderId="1" xfId="1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center"/>
    </xf>
    <xf numFmtId="187" fontId="11" fillId="0" borderId="15" xfId="1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11" xfId="0" applyFont="1" applyBorder="1" applyAlignment="1">
      <alignment horizontal="left" vertical="top" wrapText="1"/>
    </xf>
    <xf numFmtId="187" fontId="11" fillId="0" borderId="2" xfId="1" applyNumberFormat="1" applyFont="1" applyBorder="1" applyAlignment="1">
      <alignment horizontal="left"/>
    </xf>
    <xf numFmtId="0" fontId="11" fillId="0" borderId="14" xfId="0" applyFont="1" applyBorder="1" applyAlignment="1">
      <alignment vertical="top" wrapText="1"/>
    </xf>
    <xf numFmtId="0" fontId="11" fillId="0" borderId="4" xfId="0" applyFont="1" applyBorder="1" applyAlignment="1">
      <alignment vertical="top"/>
    </xf>
    <xf numFmtId="187" fontId="11" fillId="0" borderId="10" xfId="1" applyNumberFormat="1" applyFont="1" applyBorder="1" applyAlignment="1">
      <alignment vertical="top"/>
    </xf>
    <xf numFmtId="187" fontId="11" fillId="0" borderId="13" xfId="1" applyNumberFormat="1" applyFont="1" applyBorder="1" applyAlignment="1">
      <alignment vertical="top"/>
    </xf>
    <xf numFmtId="187" fontId="11" fillId="0" borderId="8" xfId="1" applyNumberFormat="1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14" xfId="0" applyFont="1" applyBorder="1" applyAlignment="1">
      <alignment horizontal="left" vertical="top" wrapText="1"/>
    </xf>
    <xf numFmtId="187" fontId="34" fillId="0" borderId="0" xfId="1" applyNumberFormat="1" applyFont="1"/>
    <xf numFmtId="187" fontId="27" fillId="0" borderId="0" xfId="1" applyNumberFormat="1" applyFont="1"/>
    <xf numFmtId="0" fontId="7" fillId="0" borderId="12" xfId="0" applyFont="1" applyBorder="1" applyAlignment="1">
      <alignment vertical="top"/>
    </xf>
    <xf numFmtId="0" fontId="12" fillId="0" borderId="3" xfId="0" applyFont="1" applyBorder="1"/>
    <xf numFmtId="0" fontId="12" fillId="0" borderId="14" xfId="0" applyFont="1" applyBorder="1"/>
    <xf numFmtId="0" fontId="12" fillId="0" borderId="4" xfId="0" applyFont="1" applyBorder="1"/>
    <xf numFmtId="187" fontId="12" fillId="0" borderId="1" xfId="1" applyNumberFormat="1" applyFont="1" applyBorder="1"/>
    <xf numFmtId="0" fontId="12" fillId="0" borderId="1" xfId="0" applyFont="1" applyBorder="1"/>
    <xf numFmtId="187" fontId="12" fillId="0" borderId="4" xfId="1" applyNumberFormat="1" applyFont="1" applyBorder="1"/>
    <xf numFmtId="0" fontId="12" fillId="0" borderId="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1" fillId="0" borderId="0" xfId="1" applyNumberFormat="1" applyFont="1" applyBorder="1" applyAlignment="1">
      <alignment vertical="top"/>
    </xf>
    <xf numFmtId="187" fontId="11" fillId="0" borderId="0" xfId="1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9" xfId="0" applyFont="1" applyBorder="1"/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horizontal="left" vertical="top"/>
    </xf>
    <xf numFmtId="49" fontId="11" fillId="0" borderId="6" xfId="0" applyNumberFormat="1" applyFont="1" applyBorder="1"/>
    <xf numFmtId="0" fontId="35" fillId="0" borderId="2" xfId="0" applyFont="1" applyBorder="1"/>
    <xf numFmtId="0" fontId="17" fillId="0" borderId="13" xfId="0" applyFont="1" applyBorder="1" applyAlignment="1">
      <alignment horizontal="right" vertical="top"/>
    </xf>
    <xf numFmtId="0" fontId="25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187" fontId="11" fillId="0" borderId="9" xfId="1" applyNumberFormat="1" applyFont="1" applyBorder="1" applyAlignment="1">
      <alignment vertical="top"/>
    </xf>
    <xf numFmtId="187" fontId="11" fillId="0" borderId="12" xfId="1" applyNumberFormat="1" applyFont="1" applyBorder="1" applyAlignment="1">
      <alignment vertical="top"/>
    </xf>
    <xf numFmtId="187" fontId="11" fillId="0" borderId="6" xfId="1" applyNumberFormat="1" applyFont="1" applyBorder="1" applyAlignment="1">
      <alignment vertical="top"/>
    </xf>
    <xf numFmtId="0" fontId="11" fillId="0" borderId="15" xfId="0" applyFont="1" applyBorder="1" applyAlignment="1">
      <alignment vertical="top" wrapText="1"/>
    </xf>
    <xf numFmtId="0" fontId="11" fillId="0" borderId="14" xfId="0" applyFont="1" applyBorder="1" applyAlignment="1">
      <alignment horizontal="left"/>
    </xf>
    <xf numFmtId="0" fontId="36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12" fillId="0" borderId="4" xfId="0" applyFont="1" applyBorder="1" applyAlignment="1">
      <alignment horizontal="right" vertical="top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187" fontId="16" fillId="0" borderId="2" xfId="1" applyNumberFormat="1" applyFont="1" applyBorder="1"/>
    <xf numFmtId="187" fontId="16" fillId="0" borderId="9" xfId="1" applyNumberFormat="1" applyFont="1" applyBorder="1"/>
    <xf numFmtId="0" fontId="4" fillId="0" borderId="14" xfId="0" applyFont="1" applyBorder="1"/>
    <xf numFmtId="187" fontId="8" fillId="0" borderId="1" xfId="0" applyNumberFormat="1" applyFont="1" applyBorder="1"/>
    <xf numFmtId="187" fontId="6" fillId="0" borderId="4" xfId="0" applyNumberFormat="1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7;&#3649;&#3612;&#3609;&#3591;&#3634;&#3609;&#3619;&#3634;&#3618;&#3621;&#3632;&#3648;&#3629;&#3618;&#3604;&#3650;&#3588;&#3619;&#3591;&#3585;&#3634;&#3619;61-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แผนงานเคหะและชุมชน  คสล ลาดยาง"/>
      <sheetName val="1แผนงานเคหะและชุมชน ปรับปรุงถนน"/>
      <sheetName val="1แผนงานเคหะและชุมชน ยกระดับถนน"/>
      <sheetName val="1แผนงานเคหะไฟฟ้า"/>
      <sheetName val="1เคหะก่อสร้างสะพาน คูระบายน้ำ"/>
      <sheetName val="1.สร้างความเข้มแข็งของชุมชน"/>
      <sheetName val="1แผนงานพานิชย์ ประปา"/>
      <sheetName val="1แผนงานเกษตร ขุดลอกเหมือง"/>
      <sheetName val="2.1แผนงานสาธารณสุข"/>
      <sheetName val="2.2การศาสนาวัฒนธรรมฯ"/>
      <sheetName val="2.2 สร้างความเข้มแข็งของชุมชน"/>
      <sheetName val="2.3แผนงานการศึกษา"/>
      <sheetName val="2.4แผนงานสังคมสงเคราะห์"/>
      <sheetName val="2.5 แผนงานการรักษาสงบภายใน"/>
      <sheetName val="3.1แผนงานการเกษตร"/>
      <sheetName val="3.2แผนงานเคหะและชุมชน"/>
      <sheetName val="3.3 แผนงานการรักษาสงบภายใน"/>
      <sheetName val="4.1 แผนงานบริหารทั่วไป"/>
      <sheetName val="4.2งบกลาง"/>
      <sheetName val="4.3สร้างความเข้มแข็งของชุมชน"/>
      <sheetName val="อุดหนุน"/>
      <sheetName val="ครุภัณฑ์"/>
      <sheetName val="บช สรุป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2">
          <cell r="E292">
            <v>107900000</v>
          </cell>
          <cell r="F292">
            <v>22059000</v>
          </cell>
          <cell r="G292">
            <v>31516000</v>
          </cell>
          <cell r="H292">
            <v>21744000</v>
          </cell>
        </row>
      </sheetData>
      <sheetData sheetId="5">
        <row r="46">
          <cell r="E46">
            <v>710000</v>
          </cell>
          <cell r="F46">
            <v>1670000</v>
          </cell>
          <cell r="G46">
            <v>650000</v>
          </cell>
          <cell r="H46">
            <v>670000</v>
          </cell>
        </row>
      </sheetData>
      <sheetData sheetId="6">
        <row r="26">
          <cell r="E26">
            <v>2450000</v>
          </cell>
          <cell r="F26">
            <v>2450000</v>
          </cell>
          <cell r="G26">
            <v>1450000</v>
          </cell>
          <cell r="H26">
            <v>1450000</v>
          </cell>
        </row>
      </sheetData>
      <sheetData sheetId="7">
        <row r="197">
          <cell r="E197">
            <v>22619250</v>
          </cell>
          <cell r="F197">
            <v>1896000</v>
          </cell>
          <cell r="G197">
            <v>1267500</v>
          </cell>
          <cell r="H197">
            <v>3628250</v>
          </cell>
        </row>
      </sheetData>
      <sheetData sheetId="8">
        <row r="51">
          <cell r="E51">
            <v>415000</v>
          </cell>
          <cell r="F51">
            <v>415000</v>
          </cell>
          <cell r="G51">
            <v>405000</v>
          </cell>
          <cell r="H51">
            <v>805000</v>
          </cell>
        </row>
      </sheetData>
      <sheetData sheetId="9">
        <row r="65">
          <cell r="E65">
            <v>17474300</v>
          </cell>
          <cell r="F65">
            <v>1124300</v>
          </cell>
          <cell r="G65">
            <v>974300</v>
          </cell>
          <cell r="H65">
            <v>1074300</v>
          </cell>
        </row>
      </sheetData>
      <sheetData sheetId="10" refreshError="1"/>
      <sheetData sheetId="11">
        <row r="40">
          <cell r="E40">
            <v>1622000</v>
          </cell>
          <cell r="F40">
            <v>1397000</v>
          </cell>
          <cell r="G40">
            <v>1412000</v>
          </cell>
          <cell r="H40">
            <v>1352000</v>
          </cell>
        </row>
      </sheetData>
      <sheetData sheetId="12">
        <row r="29">
          <cell r="E29">
            <v>10450000</v>
          </cell>
          <cell r="F29">
            <v>10420000</v>
          </cell>
          <cell r="G29">
            <v>10420000</v>
          </cell>
          <cell r="H29">
            <v>10420000</v>
          </cell>
        </row>
      </sheetData>
      <sheetData sheetId="13">
        <row r="27">
          <cell r="E27">
            <v>810000</v>
          </cell>
          <cell r="F27">
            <v>1730000</v>
          </cell>
          <cell r="G27">
            <v>780000</v>
          </cell>
          <cell r="H27">
            <v>790000</v>
          </cell>
        </row>
      </sheetData>
      <sheetData sheetId="14">
        <row r="101">
          <cell r="E101">
            <v>7630200</v>
          </cell>
          <cell r="F101">
            <v>1926000</v>
          </cell>
          <cell r="G101">
            <v>1734000</v>
          </cell>
          <cell r="H101">
            <v>1702000</v>
          </cell>
        </row>
      </sheetData>
      <sheetData sheetId="15">
        <row r="26">
          <cell r="E26">
            <v>1110000</v>
          </cell>
          <cell r="F26">
            <v>1110000</v>
          </cell>
          <cell r="G26">
            <v>3110000</v>
          </cell>
          <cell r="H26">
            <v>1610000</v>
          </cell>
        </row>
      </sheetData>
      <sheetData sheetId="16" refreshError="1"/>
      <sheetData sheetId="17">
        <row r="57">
          <cell r="E57">
            <v>14516500</v>
          </cell>
          <cell r="F57">
            <v>2916500</v>
          </cell>
          <cell r="G57">
            <v>1881500</v>
          </cell>
          <cell r="H57">
            <v>2916500</v>
          </cell>
        </row>
      </sheetData>
      <sheetData sheetId="18">
        <row r="27">
          <cell r="E27">
            <v>190000</v>
          </cell>
          <cell r="F27">
            <v>190000</v>
          </cell>
          <cell r="G27">
            <v>190000</v>
          </cell>
          <cell r="H27">
            <v>190000</v>
          </cell>
        </row>
      </sheetData>
      <sheetData sheetId="19">
        <row r="26">
          <cell r="E26">
            <v>145000</v>
          </cell>
          <cell r="F26">
            <v>145000</v>
          </cell>
          <cell r="G26">
            <v>145000</v>
          </cell>
          <cell r="H26">
            <v>145000</v>
          </cell>
        </row>
      </sheetData>
      <sheetData sheetId="20" refreshError="1"/>
      <sheetData sheetId="21">
        <row r="41">
          <cell r="G41">
            <v>1083300</v>
          </cell>
          <cell r="H41">
            <v>784000</v>
          </cell>
          <cell r="I41">
            <v>3500000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view="pageBreakPreview" topLeftCell="A34" zoomScale="110" zoomScaleNormal="110" zoomScaleSheetLayoutView="110" workbookViewId="0">
      <selection activeCell="I46" sqref="I46"/>
    </sheetView>
  </sheetViews>
  <sheetFormatPr defaultRowHeight="18.75" x14ac:dyDescent="0.3"/>
  <cols>
    <col min="1" max="1" width="30.125" style="1" customWidth="1"/>
    <col min="2" max="2" width="5.625" style="1" customWidth="1"/>
    <col min="3" max="3" width="13.25" style="2" customWidth="1"/>
    <col min="4" max="4" width="5.625" style="2" customWidth="1"/>
    <col min="5" max="5" width="12.125" style="2" customWidth="1"/>
    <col min="6" max="6" width="5.625" style="2" customWidth="1"/>
    <col min="7" max="7" width="13.375" style="2" customWidth="1"/>
    <col min="8" max="8" width="5.5" style="1" customWidth="1"/>
    <col min="9" max="9" width="12.875" style="2" customWidth="1"/>
    <col min="10" max="10" width="5.5" style="2" customWidth="1"/>
    <col min="11" max="11" width="14" style="2" customWidth="1"/>
    <col min="12" max="12" width="2.5" style="1" customWidth="1"/>
    <col min="13" max="13" width="13.25" style="4" customWidth="1"/>
    <col min="14" max="15" width="13" style="1" bestFit="1" customWidth="1"/>
    <col min="16" max="16" width="11.875" style="1" bestFit="1" customWidth="1"/>
    <col min="17" max="256" width="9" style="1"/>
    <col min="257" max="257" width="30.125" style="1" customWidth="1"/>
    <col min="258" max="258" width="5.625" style="1" customWidth="1"/>
    <col min="259" max="259" width="13.25" style="1" customWidth="1"/>
    <col min="260" max="260" width="5.625" style="1" customWidth="1"/>
    <col min="261" max="261" width="12.125" style="1" customWidth="1"/>
    <col min="262" max="262" width="5.625" style="1" customWidth="1"/>
    <col min="263" max="263" width="13.375" style="1" customWidth="1"/>
    <col min="264" max="264" width="5.5" style="1" customWidth="1"/>
    <col min="265" max="265" width="12.875" style="1" customWidth="1"/>
    <col min="266" max="266" width="5.5" style="1" customWidth="1"/>
    <col min="267" max="267" width="14" style="1" customWidth="1"/>
    <col min="268" max="268" width="2.5" style="1" customWidth="1"/>
    <col min="269" max="269" width="13.25" style="1" customWidth="1"/>
    <col min="270" max="271" width="13" style="1" bestFit="1" customWidth="1"/>
    <col min="272" max="272" width="11.875" style="1" bestFit="1" customWidth="1"/>
    <col min="273" max="512" width="9" style="1"/>
    <col min="513" max="513" width="30.125" style="1" customWidth="1"/>
    <col min="514" max="514" width="5.625" style="1" customWidth="1"/>
    <col min="515" max="515" width="13.25" style="1" customWidth="1"/>
    <col min="516" max="516" width="5.625" style="1" customWidth="1"/>
    <col min="517" max="517" width="12.125" style="1" customWidth="1"/>
    <col min="518" max="518" width="5.625" style="1" customWidth="1"/>
    <col min="519" max="519" width="13.375" style="1" customWidth="1"/>
    <col min="520" max="520" width="5.5" style="1" customWidth="1"/>
    <col min="521" max="521" width="12.875" style="1" customWidth="1"/>
    <col min="522" max="522" width="5.5" style="1" customWidth="1"/>
    <col min="523" max="523" width="14" style="1" customWidth="1"/>
    <col min="524" max="524" width="2.5" style="1" customWidth="1"/>
    <col min="525" max="525" width="13.25" style="1" customWidth="1"/>
    <col min="526" max="527" width="13" style="1" bestFit="1" customWidth="1"/>
    <col min="528" max="528" width="11.875" style="1" bestFit="1" customWidth="1"/>
    <col min="529" max="768" width="9" style="1"/>
    <col min="769" max="769" width="30.125" style="1" customWidth="1"/>
    <col min="770" max="770" width="5.625" style="1" customWidth="1"/>
    <col min="771" max="771" width="13.25" style="1" customWidth="1"/>
    <col min="772" max="772" width="5.625" style="1" customWidth="1"/>
    <col min="773" max="773" width="12.125" style="1" customWidth="1"/>
    <col min="774" max="774" width="5.625" style="1" customWidth="1"/>
    <col min="775" max="775" width="13.375" style="1" customWidth="1"/>
    <col min="776" max="776" width="5.5" style="1" customWidth="1"/>
    <col min="777" max="777" width="12.875" style="1" customWidth="1"/>
    <col min="778" max="778" width="5.5" style="1" customWidth="1"/>
    <col min="779" max="779" width="14" style="1" customWidth="1"/>
    <col min="780" max="780" width="2.5" style="1" customWidth="1"/>
    <col min="781" max="781" width="13.25" style="1" customWidth="1"/>
    <col min="782" max="783" width="13" style="1" bestFit="1" customWidth="1"/>
    <col min="784" max="784" width="11.875" style="1" bestFit="1" customWidth="1"/>
    <col min="785" max="1024" width="9" style="1"/>
    <col min="1025" max="1025" width="30.125" style="1" customWidth="1"/>
    <col min="1026" max="1026" width="5.625" style="1" customWidth="1"/>
    <col min="1027" max="1027" width="13.25" style="1" customWidth="1"/>
    <col min="1028" max="1028" width="5.625" style="1" customWidth="1"/>
    <col min="1029" max="1029" width="12.125" style="1" customWidth="1"/>
    <col min="1030" max="1030" width="5.625" style="1" customWidth="1"/>
    <col min="1031" max="1031" width="13.375" style="1" customWidth="1"/>
    <col min="1032" max="1032" width="5.5" style="1" customWidth="1"/>
    <col min="1033" max="1033" width="12.875" style="1" customWidth="1"/>
    <col min="1034" max="1034" width="5.5" style="1" customWidth="1"/>
    <col min="1035" max="1035" width="14" style="1" customWidth="1"/>
    <col min="1036" max="1036" width="2.5" style="1" customWidth="1"/>
    <col min="1037" max="1037" width="13.25" style="1" customWidth="1"/>
    <col min="1038" max="1039" width="13" style="1" bestFit="1" customWidth="1"/>
    <col min="1040" max="1040" width="11.875" style="1" bestFit="1" customWidth="1"/>
    <col min="1041" max="1280" width="9" style="1"/>
    <col min="1281" max="1281" width="30.125" style="1" customWidth="1"/>
    <col min="1282" max="1282" width="5.625" style="1" customWidth="1"/>
    <col min="1283" max="1283" width="13.25" style="1" customWidth="1"/>
    <col min="1284" max="1284" width="5.625" style="1" customWidth="1"/>
    <col min="1285" max="1285" width="12.125" style="1" customWidth="1"/>
    <col min="1286" max="1286" width="5.625" style="1" customWidth="1"/>
    <col min="1287" max="1287" width="13.375" style="1" customWidth="1"/>
    <col min="1288" max="1288" width="5.5" style="1" customWidth="1"/>
    <col min="1289" max="1289" width="12.875" style="1" customWidth="1"/>
    <col min="1290" max="1290" width="5.5" style="1" customWidth="1"/>
    <col min="1291" max="1291" width="14" style="1" customWidth="1"/>
    <col min="1292" max="1292" width="2.5" style="1" customWidth="1"/>
    <col min="1293" max="1293" width="13.25" style="1" customWidth="1"/>
    <col min="1294" max="1295" width="13" style="1" bestFit="1" customWidth="1"/>
    <col min="1296" max="1296" width="11.875" style="1" bestFit="1" customWidth="1"/>
    <col min="1297" max="1536" width="9" style="1"/>
    <col min="1537" max="1537" width="30.125" style="1" customWidth="1"/>
    <col min="1538" max="1538" width="5.625" style="1" customWidth="1"/>
    <col min="1539" max="1539" width="13.25" style="1" customWidth="1"/>
    <col min="1540" max="1540" width="5.625" style="1" customWidth="1"/>
    <col min="1541" max="1541" width="12.125" style="1" customWidth="1"/>
    <col min="1542" max="1542" width="5.625" style="1" customWidth="1"/>
    <col min="1543" max="1543" width="13.375" style="1" customWidth="1"/>
    <col min="1544" max="1544" width="5.5" style="1" customWidth="1"/>
    <col min="1545" max="1545" width="12.875" style="1" customWidth="1"/>
    <col min="1546" max="1546" width="5.5" style="1" customWidth="1"/>
    <col min="1547" max="1547" width="14" style="1" customWidth="1"/>
    <col min="1548" max="1548" width="2.5" style="1" customWidth="1"/>
    <col min="1549" max="1549" width="13.25" style="1" customWidth="1"/>
    <col min="1550" max="1551" width="13" style="1" bestFit="1" customWidth="1"/>
    <col min="1552" max="1552" width="11.875" style="1" bestFit="1" customWidth="1"/>
    <col min="1553" max="1792" width="9" style="1"/>
    <col min="1793" max="1793" width="30.125" style="1" customWidth="1"/>
    <col min="1794" max="1794" width="5.625" style="1" customWidth="1"/>
    <col min="1795" max="1795" width="13.25" style="1" customWidth="1"/>
    <col min="1796" max="1796" width="5.625" style="1" customWidth="1"/>
    <col min="1797" max="1797" width="12.125" style="1" customWidth="1"/>
    <col min="1798" max="1798" width="5.625" style="1" customWidth="1"/>
    <col min="1799" max="1799" width="13.375" style="1" customWidth="1"/>
    <col min="1800" max="1800" width="5.5" style="1" customWidth="1"/>
    <col min="1801" max="1801" width="12.875" style="1" customWidth="1"/>
    <col min="1802" max="1802" width="5.5" style="1" customWidth="1"/>
    <col min="1803" max="1803" width="14" style="1" customWidth="1"/>
    <col min="1804" max="1804" width="2.5" style="1" customWidth="1"/>
    <col min="1805" max="1805" width="13.25" style="1" customWidth="1"/>
    <col min="1806" max="1807" width="13" style="1" bestFit="1" customWidth="1"/>
    <col min="1808" max="1808" width="11.875" style="1" bestFit="1" customWidth="1"/>
    <col min="1809" max="2048" width="9" style="1"/>
    <col min="2049" max="2049" width="30.125" style="1" customWidth="1"/>
    <col min="2050" max="2050" width="5.625" style="1" customWidth="1"/>
    <col min="2051" max="2051" width="13.25" style="1" customWidth="1"/>
    <col min="2052" max="2052" width="5.625" style="1" customWidth="1"/>
    <col min="2053" max="2053" width="12.125" style="1" customWidth="1"/>
    <col min="2054" max="2054" width="5.625" style="1" customWidth="1"/>
    <col min="2055" max="2055" width="13.375" style="1" customWidth="1"/>
    <col min="2056" max="2056" width="5.5" style="1" customWidth="1"/>
    <col min="2057" max="2057" width="12.875" style="1" customWidth="1"/>
    <col min="2058" max="2058" width="5.5" style="1" customWidth="1"/>
    <col min="2059" max="2059" width="14" style="1" customWidth="1"/>
    <col min="2060" max="2060" width="2.5" style="1" customWidth="1"/>
    <col min="2061" max="2061" width="13.25" style="1" customWidth="1"/>
    <col min="2062" max="2063" width="13" style="1" bestFit="1" customWidth="1"/>
    <col min="2064" max="2064" width="11.875" style="1" bestFit="1" customWidth="1"/>
    <col min="2065" max="2304" width="9" style="1"/>
    <col min="2305" max="2305" width="30.125" style="1" customWidth="1"/>
    <col min="2306" max="2306" width="5.625" style="1" customWidth="1"/>
    <col min="2307" max="2307" width="13.25" style="1" customWidth="1"/>
    <col min="2308" max="2308" width="5.625" style="1" customWidth="1"/>
    <col min="2309" max="2309" width="12.125" style="1" customWidth="1"/>
    <col min="2310" max="2310" width="5.625" style="1" customWidth="1"/>
    <col min="2311" max="2311" width="13.375" style="1" customWidth="1"/>
    <col min="2312" max="2312" width="5.5" style="1" customWidth="1"/>
    <col min="2313" max="2313" width="12.875" style="1" customWidth="1"/>
    <col min="2314" max="2314" width="5.5" style="1" customWidth="1"/>
    <col min="2315" max="2315" width="14" style="1" customWidth="1"/>
    <col min="2316" max="2316" width="2.5" style="1" customWidth="1"/>
    <col min="2317" max="2317" width="13.25" style="1" customWidth="1"/>
    <col min="2318" max="2319" width="13" style="1" bestFit="1" customWidth="1"/>
    <col min="2320" max="2320" width="11.875" style="1" bestFit="1" customWidth="1"/>
    <col min="2321" max="2560" width="9" style="1"/>
    <col min="2561" max="2561" width="30.125" style="1" customWidth="1"/>
    <col min="2562" max="2562" width="5.625" style="1" customWidth="1"/>
    <col min="2563" max="2563" width="13.25" style="1" customWidth="1"/>
    <col min="2564" max="2564" width="5.625" style="1" customWidth="1"/>
    <col min="2565" max="2565" width="12.125" style="1" customWidth="1"/>
    <col min="2566" max="2566" width="5.625" style="1" customWidth="1"/>
    <col min="2567" max="2567" width="13.375" style="1" customWidth="1"/>
    <col min="2568" max="2568" width="5.5" style="1" customWidth="1"/>
    <col min="2569" max="2569" width="12.875" style="1" customWidth="1"/>
    <col min="2570" max="2570" width="5.5" style="1" customWidth="1"/>
    <col min="2571" max="2571" width="14" style="1" customWidth="1"/>
    <col min="2572" max="2572" width="2.5" style="1" customWidth="1"/>
    <col min="2573" max="2573" width="13.25" style="1" customWidth="1"/>
    <col min="2574" max="2575" width="13" style="1" bestFit="1" customWidth="1"/>
    <col min="2576" max="2576" width="11.875" style="1" bestFit="1" customWidth="1"/>
    <col min="2577" max="2816" width="9" style="1"/>
    <col min="2817" max="2817" width="30.125" style="1" customWidth="1"/>
    <col min="2818" max="2818" width="5.625" style="1" customWidth="1"/>
    <col min="2819" max="2819" width="13.25" style="1" customWidth="1"/>
    <col min="2820" max="2820" width="5.625" style="1" customWidth="1"/>
    <col min="2821" max="2821" width="12.125" style="1" customWidth="1"/>
    <col min="2822" max="2822" width="5.625" style="1" customWidth="1"/>
    <col min="2823" max="2823" width="13.375" style="1" customWidth="1"/>
    <col min="2824" max="2824" width="5.5" style="1" customWidth="1"/>
    <col min="2825" max="2825" width="12.875" style="1" customWidth="1"/>
    <col min="2826" max="2826" width="5.5" style="1" customWidth="1"/>
    <col min="2827" max="2827" width="14" style="1" customWidth="1"/>
    <col min="2828" max="2828" width="2.5" style="1" customWidth="1"/>
    <col min="2829" max="2829" width="13.25" style="1" customWidth="1"/>
    <col min="2830" max="2831" width="13" style="1" bestFit="1" customWidth="1"/>
    <col min="2832" max="2832" width="11.875" style="1" bestFit="1" customWidth="1"/>
    <col min="2833" max="3072" width="9" style="1"/>
    <col min="3073" max="3073" width="30.125" style="1" customWidth="1"/>
    <col min="3074" max="3074" width="5.625" style="1" customWidth="1"/>
    <col min="3075" max="3075" width="13.25" style="1" customWidth="1"/>
    <col min="3076" max="3076" width="5.625" style="1" customWidth="1"/>
    <col min="3077" max="3077" width="12.125" style="1" customWidth="1"/>
    <col min="3078" max="3078" width="5.625" style="1" customWidth="1"/>
    <col min="3079" max="3079" width="13.375" style="1" customWidth="1"/>
    <col min="3080" max="3080" width="5.5" style="1" customWidth="1"/>
    <col min="3081" max="3081" width="12.875" style="1" customWidth="1"/>
    <col min="3082" max="3082" width="5.5" style="1" customWidth="1"/>
    <col min="3083" max="3083" width="14" style="1" customWidth="1"/>
    <col min="3084" max="3084" width="2.5" style="1" customWidth="1"/>
    <col min="3085" max="3085" width="13.25" style="1" customWidth="1"/>
    <col min="3086" max="3087" width="13" style="1" bestFit="1" customWidth="1"/>
    <col min="3088" max="3088" width="11.875" style="1" bestFit="1" customWidth="1"/>
    <col min="3089" max="3328" width="9" style="1"/>
    <col min="3329" max="3329" width="30.125" style="1" customWidth="1"/>
    <col min="3330" max="3330" width="5.625" style="1" customWidth="1"/>
    <col min="3331" max="3331" width="13.25" style="1" customWidth="1"/>
    <col min="3332" max="3332" width="5.625" style="1" customWidth="1"/>
    <col min="3333" max="3333" width="12.125" style="1" customWidth="1"/>
    <col min="3334" max="3334" width="5.625" style="1" customWidth="1"/>
    <col min="3335" max="3335" width="13.375" style="1" customWidth="1"/>
    <col min="3336" max="3336" width="5.5" style="1" customWidth="1"/>
    <col min="3337" max="3337" width="12.875" style="1" customWidth="1"/>
    <col min="3338" max="3338" width="5.5" style="1" customWidth="1"/>
    <col min="3339" max="3339" width="14" style="1" customWidth="1"/>
    <col min="3340" max="3340" width="2.5" style="1" customWidth="1"/>
    <col min="3341" max="3341" width="13.25" style="1" customWidth="1"/>
    <col min="3342" max="3343" width="13" style="1" bestFit="1" customWidth="1"/>
    <col min="3344" max="3344" width="11.875" style="1" bestFit="1" customWidth="1"/>
    <col min="3345" max="3584" width="9" style="1"/>
    <col min="3585" max="3585" width="30.125" style="1" customWidth="1"/>
    <col min="3586" max="3586" width="5.625" style="1" customWidth="1"/>
    <col min="3587" max="3587" width="13.25" style="1" customWidth="1"/>
    <col min="3588" max="3588" width="5.625" style="1" customWidth="1"/>
    <col min="3589" max="3589" width="12.125" style="1" customWidth="1"/>
    <col min="3590" max="3590" width="5.625" style="1" customWidth="1"/>
    <col min="3591" max="3591" width="13.375" style="1" customWidth="1"/>
    <col min="3592" max="3592" width="5.5" style="1" customWidth="1"/>
    <col min="3593" max="3593" width="12.875" style="1" customWidth="1"/>
    <col min="3594" max="3594" width="5.5" style="1" customWidth="1"/>
    <col min="3595" max="3595" width="14" style="1" customWidth="1"/>
    <col min="3596" max="3596" width="2.5" style="1" customWidth="1"/>
    <col min="3597" max="3597" width="13.25" style="1" customWidth="1"/>
    <col min="3598" max="3599" width="13" style="1" bestFit="1" customWidth="1"/>
    <col min="3600" max="3600" width="11.875" style="1" bestFit="1" customWidth="1"/>
    <col min="3601" max="3840" width="9" style="1"/>
    <col min="3841" max="3841" width="30.125" style="1" customWidth="1"/>
    <col min="3842" max="3842" width="5.625" style="1" customWidth="1"/>
    <col min="3843" max="3843" width="13.25" style="1" customWidth="1"/>
    <col min="3844" max="3844" width="5.625" style="1" customWidth="1"/>
    <col min="3845" max="3845" width="12.125" style="1" customWidth="1"/>
    <col min="3846" max="3846" width="5.625" style="1" customWidth="1"/>
    <col min="3847" max="3847" width="13.375" style="1" customWidth="1"/>
    <col min="3848" max="3848" width="5.5" style="1" customWidth="1"/>
    <col min="3849" max="3849" width="12.875" style="1" customWidth="1"/>
    <col min="3850" max="3850" width="5.5" style="1" customWidth="1"/>
    <col min="3851" max="3851" width="14" style="1" customWidth="1"/>
    <col min="3852" max="3852" width="2.5" style="1" customWidth="1"/>
    <col min="3853" max="3853" width="13.25" style="1" customWidth="1"/>
    <col min="3854" max="3855" width="13" style="1" bestFit="1" customWidth="1"/>
    <col min="3856" max="3856" width="11.875" style="1" bestFit="1" customWidth="1"/>
    <col min="3857" max="4096" width="9" style="1"/>
    <col min="4097" max="4097" width="30.125" style="1" customWidth="1"/>
    <col min="4098" max="4098" width="5.625" style="1" customWidth="1"/>
    <col min="4099" max="4099" width="13.25" style="1" customWidth="1"/>
    <col min="4100" max="4100" width="5.625" style="1" customWidth="1"/>
    <col min="4101" max="4101" width="12.125" style="1" customWidth="1"/>
    <col min="4102" max="4102" width="5.625" style="1" customWidth="1"/>
    <col min="4103" max="4103" width="13.375" style="1" customWidth="1"/>
    <col min="4104" max="4104" width="5.5" style="1" customWidth="1"/>
    <col min="4105" max="4105" width="12.875" style="1" customWidth="1"/>
    <col min="4106" max="4106" width="5.5" style="1" customWidth="1"/>
    <col min="4107" max="4107" width="14" style="1" customWidth="1"/>
    <col min="4108" max="4108" width="2.5" style="1" customWidth="1"/>
    <col min="4109" max="4109" width="13.25" style="1" customWidth="1"/>
    <col min="4110" max="4111" width="13" style="1" bestFit="1" customWidth="1"/>
    <col min="4112" max="4112" width="11.875" style="1" bestFit="1" customWidth="1"/>
    <col min="4113" max="4352" width="9" style="1"/>
    <col min="4353" max="4353" width="30.125" style="1" customWidth="1"/>
    <col min="4354" max="4354" width="5.625" style="1" customWidth="1"/>
    <col min="4355" max="4355" width="13.25" style="1" customWidth="1"/>
    <col min="4356" max="4356" width="5.625" style="1" customWidth="1"/>
    <col min="4357" max="4357" width="12.125" style="1" customWidth="1"/>
    <col min="4358" max="4358" width="5.625" style="1" customWidth="1"/>
    <col min="4359" max="4359" width="13.375" style="1" customWidth="1"/>
    <col min="4360" max="4360" width="5.5" style="1" customWidth="1"/>
    <col min="4361" max="4361" width="12.875" style="1" customWidth="1"/>
    <col min="4362" max="4362" width="5.5" style="1" customWidth="1"/>
    <col min="4363" max="4363" width="14" style="1" customWidth="1"/>
    <col min="4364" max="4364" width="2.5" style="1" customWidth="1"/>
    <col min="4365" max="4365" width="13.25" style="1" customWidth="1"/>
    <col min="4366" max="4367" width="13" style="1" bestFit="1" customWidth="1"/>
    <col min="4368" max="4368" width="11.875" style="1" bestFit="1" customWidth="1"/>
    <col min="4369" max="4608" width="9" style="1"/>
    <col min="4609" max="4609" width="30.125" style="1" customWidth="1"/>
    <col min="4610" max="4610" width="5.625" style="1" customWidth="1"/>
    <col min="4611" max="4611" width="13.25" style="1" customWidth="1"/>
    <col min="4612" max="4612" width="5.625" style="1" customWidth="1"/>
    <col min="4613" max="4613" width="12.125" style="1" customWidth="1"/>
    <col min="4614" max="4614" width="5.625" style="1" customWidth="1"/>
    <col min="4615" max="4615" width="13.375" style="1" customWidth="1"/>
    <col min="4616" max="4616" width="5.5" style="1" customWidth="1"/>
    <col min="4617" max="4617" width="12.875" style="1" customWidth="1"/>
    <col min="4618" max="4618" width="5.5" style="1" customWidth="1"/>
    <col min="4619" max="4619" width="14" style="1" customWidth="1"/>
    <col min="4620" max="4620" width="2.5" style="1" customWidth="1"/>
    <col min="4621" max="4621" width="13.25" style="1" customWidth="1"/>
    <col min="4622" max="4623" width="13" style="1" bestFit="1" customWidth="1"/>
    <col min="4624" max="4624" width="11.875" style="1" bestFit="1" customWidth="1"/>
    <col min="4625" max="4864" width="9" style="1"/>
    <col min="4865" max="4865" width="30.125" style="1" customWidth="1"/>
    <col min="4866" max="4866" width="5.625" style="1" customWidth="1"/>
    <col min="4867" max="4867" width="13.25" style="1" customWidth="1"/>
    <col min="4868" max="4868" width="5.625" style="1" customWidth="1"/>
    <col min="4869" max="4869" width="12.125" style="1" customWidth="1"/>
    <col min="4870" max="4870" width="5.625" style="1" customWidth="1"/>
    <col min="4871" max="4871" width="13.375" style="1" customWidth="1"/>
    <col min="4872" max="4872" width="5.5" style="1" customWidth="1"/>
    <col min="4873" max="4873" width="12.875" style="1" customWidth="1"/>
    <col min="4874" max="4874" width="5.5" style="1" customWidth="1"/>
    <col min="4875" max="4875" width="14" style="1" customWidth="1"/>
    <col min="4876" max="4876" width="2.5" style="1" customWidth="1"/>
    <col min="4877" max="4877" width="13.25" style="1" customWidth="1"/>
    <col min="4878" max="4879" width="13" style="1" bestFit="1" customWidth="1"/>
    <col min="4880" max="4880" width="11.875" style="1" bestFit="1" customWidth="1"/>
    <col min="4881" max="5120" width="9" style="1"/>
    <col min="5121" max="5121" width="30.125" style="1" customWidth="1"/>
    <col min="5122" max="5122" width="5.625" style="1" customWidth="1"/>
    <col min="5123" max="5123" width="13.25" style="1" customWidth="1"/>
    <col min="5124" max="5124" width="5.625" style="1" customWidth="1"/>
    <col min="5125" max="5125" width="12.125" style="1" customWidth="1"/>
    <col min="5126" max="5126" width="5.625" style="1" customWidth="1"/>
    <col min="5127" max="5127" width="13.375" style="1" customWidth="1"/>
    <col min="5128" max="5128" width="5.5" style="1" customWidth="1"/>
    <col min="5129" max="5129" width="12.875" style="1" customWidth="1"/>
    <col min="5130" max="5130" width="5.5" style="1" customWidth="1"/>
    <col min="5131" max="5131" width="14" style="1" customWidth="1"/>
    <col min="5132" max="5132" width="2.5" style="1" customWidth="1"/>
    <col min="5133" max="5133" width="13.25" style="1" customWidth="1"/>
    <col min="5134" max="5135" width="13" style="1" bestFit="1" customWidth="1"/>
    <col min="5136" max="5136" width="11.875" style="1" bestFit="1" customWidth="1"/>
    <col min="5137" max="5376" width="9" style="1"/>
    <col min="5377" max="5377" width="30.125" style="1" customWidth="1"/>
    <col min="5378" max="5378" width="5.625" style="1" customWidth="1"/>
    <col min="5379" max="5379" width="13.25" style="1" customWidth="1"/>
    <col min="5380" max="5380" width="5.625" style="1" customWidth="1"/>
    <col min="5381" max="5381" width="12.125" style="1" customWidth="1"/>
    <col min="5382" max="5382" width="5.625" style="1" customWidth="1"/>
    <col min="5383" max="5383" width="13.375" style="1" customWidth="1"/>
    <col min="5384" max="5384" width="5.5" style="1" customWidth="1"/>
    <col min="5385" max="5385" width="12.875" style="1" customWidth="1"/>
    <col min="5386" max="5386" width="5.5" style="1" customWidth="1"/>
    <col min="5387" max="5387" width="14" style="1" customWidth="1"/>
    <col min="5388" max="5388" width="2.5" style="1" customWidth="1"/>
    <col min="5389" max="5389" width="13.25" style="1" customWidth="1"/>
    <col min="5390" max="5391" width="13" style="1" bestFit="1" customWidth="1"/>
    <col min="5392" max="5392" width="11.875" style="1" bestFit="1" customWidth="1"/>
    <col min="5393" max="5632" width="9" style="1"/>
    <col min="5633" max="5633" width="30.125" style="1" customWidth="1"/>
    <col min="5634" max="5634" width="5.625" style="1" customWidth="1"/>
    <col min="5635" max="5635" width="13.25" style="1" customWidth="1"/>
    <col min="5636" max="5636" width="5.625" style="1" customWidth="1"/>
    <col min="5637" max="5637" width="12.125" style="1" customWidth="1"/>
    <col min="5638" max="5638" width="5.625" style="1" customWidth="1"/>
    <col min="5639" max="5639" width="13.375" style="1" customWidth="1"/>
    <col min="5640" max="5640" width="5.5" style="1" customWidth="1"/>
    <col min="5641" max="5641" width="12.875" style="1" customWidth="1"/>
    <col min="5642" max="5642" width="5.5" style="1" customWidth="1"/>
    <col min="5643" max="5643" width="14" style="1" customWidth="1"/>
    <col min="5644" max="5644" width="2.5" style="1" customWidth="1"/>
    <col min="5645" max="5645" width="13.25" style="1" customWidth="1"/>
    <col min="5646" max="5647" width="13" style="1" bestFit="1" customWidth="1"/>
    <col min="5648" max="5648" width="11.875" style="1" bestFit="1" customWidth="1"/>
    <col min="5649" max="5888" width="9" style="1"/>
    <col min="5889" max="5889" width="30.125" style="1" customWidth="1"/>
    <col min="5890" max="5890" width="5.625" style="1" customWidth="1"/>
    <col min="5891" max="5891" width="13.25" style="1" customWidth="1"/>
    <col min="5892" max="5892" width="5.625" style="1" customWidth="1"/>
    <col min="5893" max="5893" width="12.125" style="1" customWidth="1"/>
    <col min="5894" max="5894" width="5.625" style="1" customWidth="1"/>
    <col min="5895" max="5895" width="13.375" style="1" customWidth="1"/>
    <col min="5896" max="5896" width="5.5" style="1" customWidth="1"/>
    <col min="5897" max="5897" width="12.875" style="1" customWidth="1"/>
    <col min="5898" max="5898" width="5.5" style="1" customWidth="1"/>
    <col min="5899" max="5899" width="14" style="1" customWidth="1"/>
    <col min="5900" max="5900" width="2.5" style="1" customWidth="1"/>
    <col min="5901" max="5901" width="13.25" style="1" customWidth="1"/>
    <col min="5902" max="5903" width="13" style="1" bestFit="1" customWidth="1"/>
    <col min="5904" max="5904" width="11.875" style="1" bestFit="1" customWidth="1"/>
    <col min="5905" max="6144" width="9" style="1"/>
    <col min="6145" max="6145" width="30.125" style="1" customWidth="1"/>
    <col min="6146" max="6146" width="5.625" style="1" customWidth="1"/>
    <col min="6147" max="6147" width="13.25" style="1" customWidth="1"/>
    <col min="6148" max="6148" width="5.625" style="1" customWidth="1"/>
    <col min="6149" max="6149" width="12.125" style="1" customWidth="1"/>
    <col min="6150" max="6150" width="5.625" style="1" customWidth="1"/>
    <col min="6151" max="6151" width="13.375" style="1" customWidth="1"/>
    <col min="6152" max="6152" width="5.5" style="1" customWidth="1"/>
    <col min="6153" max="6153" width="12.875" style="1" customWidth="1"/>
    <col min="6154" max="6154" width="5.5" style="1" customWidth="1"/>
    <col min="6155" max="6155" width="14" style="1" customWidth="1"/>
    <col min="6156" max="6156" width="2.5" style="1" customWidth="1"/>
    <col min="6157" max="6157" width="13.25" style="1" customWidth="1"/>
    <col min="6158" max="6159" width="13" style="1" bestFit="1" customWidth="1"/>
    <col min="6160" max="6160" width="11.875" style="1" bestFit="1" customWidth="1"/>
    <col min="6161" max="6400" width="9" style="1"/>
    <col min="6401" max="6401" width="30.125" style="1" customWidth="1"/>
    <col min="6402" max="6402" width="5.625" style="1" customWidth="1"/>
    <col min="6403" max="6403" width="13.25" style="1" customWidth="1"/>
    <col min="6404" max="6404" width="5.625" style="1" customWidth="1"/>
    <col min="6405" max="6405" width="12.125" style="1" customWidth="1"/>
    <col min="6406" max="6406" width="5.625" style="1" customWidth="1"/>
    <col min="6407" max="6407" width="13.375" style="1" customWidth="1"/>
    <col min="6408" max="6408" width="5.5" style="1" customWidth="1"/>
    <col min="6409" max="6409" width="12.875" style="1" customWidth="1"/>
    <col min="6410" max="6410" width="5.5" style="1" customWidth="1"/>
    <col min="6411" max="6411" width="14" style="1" customWidth="1"/>
    <col min="6412" max="6412" width="2.5" style="1" customWidth="1"/>
    <col min="6413" max="6413" width="13.25" style="1" customWidth="1"/>
    <col min="6414" max="6415" width="13" style="1" bestFit="1" customWidth="1"/>
    <col min="6416" max="6416" width="11.875" style="1" bestFit="1" customWidth="1"/>
    <col min="6417" max="6656" width="9" style="1"/>
    <col min="6657" max="6657" width="30.125" style="1" customWidth="1"/>
    <col min="6658" max="6658" width="5.625" style="1" customWidth="1"/>
    <col min="6659" max="6659" width="13.25" style="1" customWidth="1"/>
    <col min="6660" max="6660" width="5.625" style="1" customWidth="1"/>
    <col min="6661" max="6661" width="12.125" style="1" customWidth="1"/>
    <col min="6662" max="6662" width="5.625" style="1" customWidth="1"/>
    <col min="6663" max="6663" width="13.375" style="1" customWidth="1"/>
    <col min="6664" max="6664" width="5.5" style="1" customWidth="1"/>
    <col min="6665" max="6665" width="12.875" style="1" customWidth="1"/>
    <col min="6666" max="6666" width="5.5" style="1" customWidth="1"/>
    <col min="6667" max="6667" width="14" style="1" customWidth="1"/>
    <col min="6668" max="6668" width="2.5" style="1" customWidth="1"/>
    <col min="6669" max="6669" width="13.25" style="1" customWidth="1"/>
    <col min="6670" max="6671" width="13" style="1" bestFit="1" customWidth="1"/>
    <col min="6672" max="6672" width="11.875" style="1" bestFit="1" customWidth="1"/>
    <col min="6673" max="6912" width="9" style="1"/>
    <col min="6913" max="6913" width="30.125" style="1" customWidth="1"/>
    <col min="6914" max="6914" width="5.625" style="1" customWidth="1"/>
    <col min="6915" max="6915" width="13.25" style="1" customWidth="1"/>
    <col min="6916" max="6916" width="5.625" style="1" customWidth="1"/>
    <col min="6917" max="6917" width="12.125" style="1" customWidth="1"/>
    <col min="6918" max="6918" width="5.625" style="1" customWidth="1"/>
    <col min="6919" max="6919" width="13.375" style="1" customWidth="1"/>
    <col min="6920" max="6920" width="5.5" style="1" customWidth="1"/>
    <col min="6921" max="6921" width="12.875" style="1" customWidth="1"/>
    <col min="6922" max="6922" width="5.5" style="1" customWidth="1"/>
    <col min="6923" max="6923" width="14" style="1" customWidth="1"/>
    <col min="6924" max="6924" width="2.5" style="1" customWidth="1"/>
    <col min="6925" max="6925" width="13.25" style="1" customWidth="1"/>
    <col min="6926" max="6927" width="13" style="1" bestFit="1" customWidth="1"/>
    <col min="6928" max="6928" width="11.875" style="1" bestFit="1" customWidth="1"/>
    <col min="6929" max="7168" width="9" style="1"/>
    <col min="7169" max="7169" width="30.125" style="1" customWidth="1"/>
    <col min="7170" max="7170" width="5.625" style="1" customWidth="1"/>
    <col min="7171" max="7171" width="13.25" style="1" customWidth="1"/>
    <col min="7172" max="7172" width="5.625" style="1" customWidth="1"/>
    <col min="7173" max="7173" width="12.125" style="1" customWidth="1"/>
    <col min="7174" max="7174" width="5.625" style="1" customWidth="1"/>
    <col min="7175" max="7175" width="13.375" style="1" customWidth="1"/>
    <col min="7176" max="7176" width="5.5" style="1" customWidth="1"/>
    <col min="7177" max="7177" width="12.875" style="1" customWidth="1"/>
    <col min="7178" max="7178" width="5.5" style="1" customWidth="1"/>
    <col min="7179" max="7179" width="14" style="1" customWidth="1"/>
    <col min="7180" max="7180" width="2.5" style="1" customWidth="1"/>
    <col min="7181" max="7181" width="13.25" style="1" customWidth="1"/>
    <col min="7182" max="7183" width="13" style="1" bestFit="1" customWidth="1"/>
    <col min="7184" max="7184" width="11.875" style="1" bestFit="1" customWidth="1"/>
    <col min="7185" max="7424" width="9" style="1"/>
    <col min="7425" max="7425" width="30.125" style="1" customWidth="1"/>
    <col min="7426" max="7426" width="5.625" style="1" customWidth="1"/>
    <col min="7427" max="7427" width="13.25" style="1" customWidth="1"/>
    <col min="7428" max="7428" width="5.625" style="1" customWidth="1"/>
    <col min="7429" max="7429" width="12.125" style="1" customWidth="1"/>
    <col min="7430" max="7430" width="5.625" style="1" customWidth="1"/>
    <col min="7431" max="7431" width="13.375" style="1" customWidth="1"/>
    <col min="7432" max="7432" width="5.5" style="1" customWidth="1"/>
    <col min="7433" max="7433" width="12.875" style="1" customWidth="1"/>
    <col min="7434" max="7434" width="5.5" style="1" customWidth="1"/>
    <col min="7435" max="7435" width="14" style="1" customWidth="1"/>
    <col min="7436" max="7436" width="2.5" style="1" customWidth="1"/>
    <col min="7437" max="7437" width="13.25" style="1" customWidth="1"/>
    <col min="7438" max="7439" width="13" style="1" bestFit="1" customWidth="1"/>
    <col min="7440" max="7440" width="11.875" style="1" bestFit="1" customWidth="1"/>
    <col min="7441" max="7680" width="9" style="1"/>
    <col min="7681" max="7681" width="30.125" style="1" customWidth="1"/>
    <col min="7682" max="7682" width="5.625" style="1" customWidth="1"/>
    <col min="7683" max="7683" width="13.25" style="1" customWidth="1"/>
    <col min="7684" max="7684" width="5.625" style="1" customWidth="1"/>
    <col min="7685" max="7685" width="12.125" style="1" customWidth="1"/>
    <col min="7686" max="7686" width="5.625" style="1" customWidth="1"/>
    <col min="7687" max="7687" width="13.375" style="1" customWidth="1"/>
    <col min="7688" max="7688" width="5.5" style="1" customWidth="1"/>
    <col min="7689" max="7689" width="12.875" style="1" customWidth="1"/>
    <col min="7690" max="7690" width="5.5" style="1" customWidth="1"/>
    <col min="7691" max="7691" width="14" style="1" customWidth="1"/>
    <col min="7692" max="7692" width="2.5" style="1" customWidth="1"/>
    <col min="7693" max="7693" width="13.25" style="1" customWidth="1"/>
    <col min="7694" max="7695" width="13" style="1" bestFit="1" customWidth="1"/>
    <col min="7696" max="7696" width="11.875" style="1" bestFit="1" customWidth="1"/>
    <col min="7697" max="7936" width="9" style="1"/>
    <col min="7937" max="7937" width="30.125" style="1" customWidth="1"/>
    <col min="7938" max="7938" width="5.625" style="1" customWidth="1"/>
    <col min="7939" max="7939" width="13.25" style="1" customWidth="1"/>
    <col min="7940" max="7940" width="5.625" style="1" customWidth="1"/>
    <col min="7941" max="7941" width="12.125" style="1" customWidth="1"/>
    <col min="7942" max="7942" width="5.625" style="1" customWidth="1"/>
    <col min="7943" max="7943" width="13.375" style="1" customWidth="1"/>
    <col min="7944" max="7944" width="5.5" style="1" customWidth="1"/>
    <col min="7945" max="7945" width="12.875" style="1" customWidth="1"/>
    <col min="7946" max="7946" width="5.5" style="1" customWidth="1"/>
    <col min="7947" max="7947" width="14" style="1" customWidth="1"/>
    <col min="7948" max="7948" width="2.5" style="1" customWidth="1"/>
    <col min="7949" max="7949" width="13.25" style="1" customWidth="1"/>
    <col min="7950" max="7951" width="13" style="1" bestFit="1" customWidth="1"/>
    <col min="7952" max="7952" width="11.875" style="1" bestFit="1" customWidth="1"/>
    <col min="7953" max="8192" width="9" style="1"/>
    <col min="8193" max="8193" width="30.125" style="1" customWidth="1"/>
    <col min="8194" max="8194" width="5.625" style="1" customWidth="1"/>
    <col min="8195" max="8195" width="13.25" style="1" customWidth="1"/>
    <col min="8196" max="8196" width="5.625" style="1" customWidth="1"/>
    <col min="8197" max="8197" width="12.125" style="1" customWidth="1"/>
    <col min="8198" max="8198" width="5.625" style="1" customWidth="1"/>
    <col min="8199" max="8199" width="13.375" style="1" customWidth="1"/>
    <col min="8200" max="8200" width="5.5" style="1" customWidth="1"/>
    <col min="8201" max="8201" width="12.875" style="1" customWidth="1"/>
    <col min="8202" max="8202" width="5.5" style="1" customWidth="1"/>
    <col min="8203" max="8203" width="14" style="1" customWidth="1"/>
    <col min="8204" max="8204" width="2.5" style="1" customWidth="1"/>
    <col min="8205" max="8205" width="13.25" style="1" customWidth="1"/>
    <col min="8206" max="8207" width="13" style="1" bestFit="1" customWidth="1"/>
    <col min="8208" max="8208" width="11.875" style="1" bestFit="1" customWidth="1"/>
    <col min="8209" max="8448" width="9" style="1"/>
    <col min="8449" max="8449" width="30.125" style="1" customWidth="1"/>
    <col min="8450" max="8450" width="5.625" style="1" customWidth="1"/>
    <col min="8451" max="8451" width="13.25" style="1" customWidth="1"/>
    <col min="8452" max="8452" width="5.625" style="1" customWidth="1"/>
    <col min="8453" max="8453" width="12.125" style="1" customWidth="1"/>
    <col min="8454" max="8454" width="5.625" style="1" customWidth="1"/>
    <col min="8455" max="8455" width="13.375" style="1" customWidth="1"/>
    <col min="8456" max="8456" width="5.5" style="1" customWidth="1"/>
    <col min="8457" max="8457" width="12.875" style="1" customWidth="1"/>
    <col min="8458" max="8458" width="5.5" style="1" customWidth="1"/>
    <col min="8459" max="8459" width="14" style="1" customWidth="1"/>
    <col min="8460" max="8460" width="2.5" style="1" customWidth="1"/>
    <col min="8461" max="8461" width="13.25" style="1" customWidth="1"/>
    <col min="8462" max="8463" width="13" style="1" bestFit="1" customWidth="1"/>
    <col min="8464" max="8464" width="11.875" style="1" bestFit="1" customWidth="1"/>
    <col min="8465" max="8704" width="9" style="1"/>
    <col min="8705" max="8705" width="30.125" style="1" customWidth="1"/>
    <col min="8706" max="8706" width="5.625" style="1" customWidth="1"/>
    <col min="8707" max="8707" width="13.25" style="1" customWidth="1"/>
    <col min="8708" max="8708" width="5.625" style="1" customWidth="1"/>
    <col min="8709" max="8709" width="12.125" style="1" customWidth="1"/>
    <col min="8710" max="8710" width="5.625" style="1" customWidth="1"/>
    <col min="8711" max="8711" width="13.375" style="1" customWidth="1"/>
    <col min="8712" max="8712" width="5.5" style="1" customWidth="1"/>
    <col min="8713" max="8713" width="12.875" style="1" customWidth="1"/>
    <col min="8714" max="8714" width="5.5" style="1" customWidth="1"/>
    <col min="8715" max="8715" width="14" style="1" customWidth="1"/>
    <col min="8716" max="8716" width="2.5" style="1" customWidth="1"/>
    <col min="8717" max="8717" width="13.25" style="1" customWidth="1"/>
    <col min="8718" max="8719" width="13" style="1" bestFit="1" customWidth="1"/>
    <col min="8720" max="8720" width="11.875" style="1" bestFit="1" customWidth="1"/>
    <col min="8721" max="8960" width="9" style="1"/>
    <col min="8961" max="8961" width="30.125" style="1" customWidth="1"/>
    <col min="8962" max="8962" width="5.625" style="1" customWidth="1"/>
    <col min="8963" max="8963" width="13.25" style="1" customWidth="1"/>
    <col min="8964" max="8964" width="5.625" style="1" customWidth="1"/>
    <col min="8965" max="8965" width="12.125" style="1" customWidth="1"/>
    <col min="8966" max="8966" width="5.625" style="1" customWidth="1"/>
    <col min="8967" max="8967" width="13.375" style="1" customWidth="1"/>
    <col min="8968" max="8968" width="5.5" style="1" customWidth="1"/>
    <col min="8969" max="8969" width="12.875" style="1" customWidth="1"/>
    <col min="8970" max="8970" width="5.5" style="1" customWidth="1"/>
    <col min="8971" max="8971" width="14" style="1" customWidth="1"/>
    <col min="8972" max="8972" width="2.5" style="1" customWidth="1"/>
    <col min="8973" max="8973" width="13.25" style="1" customWidth="1"/>
    <col min="8974" max="8975" width="13" style="1" bestFit="1" customWidth="1"/>
    <col min="8976" max="8976" width="11.875" style="1" bestFit="1" customWidth="1"/>
    <col min="8977" max="9216" width="9" style="1"/>
    <col min="9217" max="9217" width="30.125" style="1" customWidth="1"/>
    <col min="9218" max="9218" width="5.625" style="1" customWidth="1"/>
    <col min="9219" max="9219" width="13.25" style="1" customWidth="1"/>
    <col min="9220" max="9220" width="5.625" style="1" customWidth="1"/>
    <col min="9221" max="9221" width="12.125" style="1" customWidth="1"/>
    <col min="9222" max="9222" width="5.625" style="1" customWidth="1"/>
    <col min="9223" max="9223" width="13.375" style="1" customWidth="1"/>
    <col min="9224" max="9224" width="5.5" style="1" customWidth="1"/>
    <col min="9225" max="9225" width="12.875" style="1" customWidth="1"/>
    <col min="9226" max="9226" width="5.5" style="1" customWidth="1"/>
    <col min="9227" max="9227" width="14" style="1" customWidth="1"/>
    <col min="9228" max="9228" width="2.5" style="1" customWidth="1"/>
    <col min="9229" max="9229" width="13.25" style="1" customWidth="1"/>
    <col min="9230" max="9231" width="13" style="1" bestFit="1" customWidth="1"/>
    <col min="9232" max="9232" width="11.875" style="1" bestFit="1" customWidth="1"/>
    <col min="9233" max="9472" width="9" style="1"/>
    <col min="9473" max="9473" width="30.125" style="1" customWidth="1"/>
    <col min="9474" max="9474" width="5.625" style="1" customWidth="1"/>
    <col min="9475" max="9475" width="13.25" style="1" customWidth="1"/>
    <col min="9476" max="9476" width="5.625" style="1" customWidth="1"/>
    <col min="9477" max="9477" width="12.125" style="1" customWidth="1"/>
    <col min="9478" max="9478" width="5.625" style="1" customWidth="1"/>
    <col min="9479" max="9479" width="13.375" style="1" customWidth="1"/>
    <col min="9480" max="9480" width="5.5" style="1" customWidth="1"/>
    <col min="9481" max="9481" width="12.875" style="1" customWidth="1"/>
    <col min="9482" max="9482" width="5.5" style="1" customWidth="1"/>
    <col min="9483" max="9483" width="14" style="1" customWidth="1"/>
    <col min="9484" max="9484" width="2.5" style="1" customWidth="1"/>
    <col min="9485" max="9485" width="13.25" style="1" customWidth="1"/>
    <col min="9486" max="9487" width="13" style="1" bestFit="1" customWidth="1"/>
    <col min="9488" max="9488" width="11.875" style="1" bestFit="1" customWidth="1"/>
    <col min="9489" max="9728" width="9" style="1"/>
    <col min="9729" max="9729" width="30.125" style="1" customWidth="1"/>
    <col min="9730" max="9730" width="5.625" style="1" customWidth="1"/>
    <col min="9731" max="9731" width="13.25" style="1" customWidth="1"/>
    <col min="9732" max="9732" width="5.625" style="1" customWidth="1"/>
    <col min="9733" max="9733" width="12.125" style="1" customWidth="1"/>
    <col min="9734" max="9734" width="5.625" style="1" customWidth="1"/>
    <col min="9735" max="9735" width="13.375" style="1" customWidth="1"/>
    <col min="9736" max="9736" width="5.5" style="1" customWidth="1"/>
    <col min="9737" max="9737" width="12.875" style="1" customWidth="1"/>
    <col min="9738" max="9738" width="5.5" style="1" customWidth="1"/>
    <col min="9739" max="9739" width="14" style="1" customWidth="1"/>
    <col min="9740" max="9740" width="2.5" style="1" customWidth="1"/>
    <col min="9741" max="9741" width="13.25" style="1" customWidth="1"/>
    <col min="9742" max="9743" width="13" style="1" bestFit="1" customWidth="1"/>
    <col min="9744" max="9744" width="11.875" style="1" bestFit="1" customWidth="1"/>
    <col min="9745" max="9984" width="9" style="1"/>
    <col min="9985" max="9985" width="30.125" style="1" customWidth="1"/>
    <col min="9986" max="9986" width="5.625" style="1" customWidth="1"/>
    <col min="9987" max="9987" width="13.25" style="1" customWidth="1"/>
    <col min="9988" max="9988" width="5.625" style="1" customWidth="1"/>
    <col min="9989" max="9989" width="12.125" style="1" customWidth="1"/>
    <col min="9990" max="9990" width="5.625" style="1" customWidth="1"/>
    <col min="9991" max="9991" width="13.375" style="1" customWidth="1"/>
    <col min="9992" max="9992" width="5.5" style="1" customWidth="1"/>
    <col min="9993" max="9993" width="12.875" style="1" customWidth="1"/>
    <col min="9994" max="9994" width="5.5" style="1" customWidth="1"/>
    <col min="9995" max="9995" width="14" style="1" customWidth="1"/>
    <col min="9996" max="9996" width="2.5" style="1" customWidth="1"/>
    <col min="9997" max="9997" width="13.25" style="1" customWidth="1"/>
    <col min="9998" max="9999" width="13" style="1" bestFit="1" customWidth="1"/>
    <col min="10000" max="10000" width="11.875" style="1" bestFit="1" customWidth="1"/>
    <col min="10001" max="10240" width="9" style="1"/>
    <col min="10241" max="10241" width="30.125" style="1" customWidth="1"/>
    <col min="10242" max="10242" width="5.625" style="1" customWidth="1"/>
    <col min="10243" max="10243" width="13.25" style="1" customWidth="1"/>
    <col min="10244" max="10244" width="5.625" style="1" customWidth="1"/>
    <col min="10245" max="10245" width="12.125" style="1" customWidth="1"/>
    <col min="10246" max="10246" width="5.625" style="1" customWidth="1"/>
    <col min="10247" max="10247" width="13.375" style="1" customWidth="1"/>
    <col min="10248" max="10248" width="5.5" style="1" customWidth="1"/>
    <col min="10249" max="10249" width="12.875" style="1" customWidth="1"/>
    <col min="10250" max="10250" width="5.5" style="1" customWidth="1"/>
    <col min="10251" max="10251" width="14" style="1" customWidth="1"/>
    <col min="10252" max="10252" width="2.5" style="1" customWidth="1"/>
    <col min="10253" max="10253" width="13.25" style="1" customWidth="1"/>
    <col min="10254" max="10255" width="13" style="1" bestFit="1" customWidth="1"/>
    <col min="10256" max="10256" width="11.875" style="1" bestFit="1" customWidth="1"/>
    <col min="10257" max="10496" width="9" style="1"/>
    <col min="10497" max="10497" width="30.125" style="1" customWidth="1"/>
    <col min="10498" max="10498" width="5.625" style="1" customWidth="1"/>
    <col min="10499" max="10499" width="13.25" style="1" customWidth="1"/>
    <col min="10500" max="10500" width="5.625" style="1" customWidth="1"/>
    <col min="10501" max="10501" width="12.125" style="1" customWidth="1"/>
    <col min="10502" max="10502" width="5.625" style="1" customWidth="1"/>
    <col min="10503" max="10503" width="13.375" style="1" customWidth="1"/>
    <col min="10504" max="10504" width="5.5" style="1" customWidth="1"/>
    <col min="10505" max="10505" width="12.875" style="1" customWidth="1"/>
    <col min="10506" max="10506" width="5.5" style="1" customWidth="1"/>
    <col min="10507" max="10507" width="14" style="1" customWidth="1"/>
    <col min="10508" max="10508" width="2.5" style="1" customWidth="1"/>
    <col min="10509" max="10509" width="13.25" style="1" customWidth="1"/>
    <col min="10510" max="10511" width="13" style="1" bestFit="1" customWidth="1"/>
    <col min="10512" max="10512" width="11.875" style="1" bestFit="1" customWidth="1"/>
    <col min="10513" max="10752" width="9" style="1"/>
    <col min="10753" max="10753" width="30.125" style="1" customWidth="1"/>
    <col min="10754" max="10754" width="5.625" style="1" customWidth="1"/>
    <col min="10755" max="10755" width="13.25" style="1" customWidth="1"/>
    <col min="10756" max="10756" width="5.625" style="1" customWidth="1"/>
    <col min="10757" max="10757" width="12.125" style="1" customWidth="1"/>
    <col min="10758" max="10758" width="5.625" style="1" customWidth="1"/>
    <col min="10759" max="10759" width="13.375" style="1" customWidth="1"/>
    <col min="10760" max="10760" width="5.5" style="1" customWidth="1"/>
    <col min="10761" max="10761" width="12.875" style="1" customWidth="1"/>
    <col min="10762" max="10762" width="5.5" style="1" customWidth="1"/>
    <col min="10763" max="10763" width="14" style="1" customWidth="1"/>
    <col min="10764" max="10764" width="2.5" style="1" customWidth="1"/>
    <col min="10765" max="10765" width="13.25" style="1" customWidth="1"/>
    <col min="10766" max="10767" width="13" style="1" bestFit="1" customWidth="1"/>
    <col min="10768" max="10768" width="11.875" style="1" bestFit="1" customWidth="1"/>
    <col min="10769" max="11008" width="9" style="1"/>
    <col min="11009" max="11009" width="30.125" style="1" customWidth="1"/>
    <col min="11010" max="11010" width="5.625" style="1" customWidth="1"/>
    <col min="11011" max="11011" width="13.25" style="1" customWidth="1"/>
    <col min="11012" max="11012" width="5.625" style="1" customWidth="1"/>
    <col min="11013" max="11013" width="12.125" style="1" customWidth="1"/>
    <col min="11014" max="11014" width="5.625" style="1" customWidth="1"/>
    <col min="11015" max="11015" width="13.375" style="1" customWidth="1"/>
    <col min="11016" max="11016" width="5.5" style="1" customWidth="1"/>
    <col min="11017" max="11017" width="12.875" style="1" customWidth="1"/>
    <col min="11018" max="11018" width="5.5" style="1" customWidth="1"/>
    <col min="11019" max="11019" width="14" style="1" customWidth="1"/>
    <col min="11020" max="11020" width="2.5" style="1" customWidth="1"/>
    <col min="11021" max="11021" width="13.25" style="1" customWidth="1"/>
    <col min="11022" max="11023" width="13" style="1" bestFit="1" customWidth="1"/>
    <col min="11024" max="11024" width="11.875" style="1" bestFit="1" customWidth="1"/>
    <col min="11025" max="11264" width="9" style="1"/>
    <col min="11265" max="11265" width="30.125" style="1" customWidth="1"/>
    <col min="11266" max="11266" width="5.625" style="1" customWidth="1"/>
    <col min="11267" max="11267" width="13.25" style="1" customWidth="1"/>
    <col min="11268" max="11268" width="5.625" style="1" customWidth="1"/>
    <col min="11269" max="11269" width="12.125" style="1" customWidth="1"/>
    <col min="11270" max="11270" width="5.625" style="1" customWidth="1"/>
    <col min="11271" max="11271" width="13.375" style="1" customWidth="1"/>
    <col min="11272" max="11272" width="5.5" style="1" customWidth="1"/>
    <col min="11273" max="11273" width="12.875" style="1" customWidth="1"/>
    <col min="11274" max="11274" width="5.5" style="1" customWidth="1"/>
    <col min="11275" max="11275" width="14" style="1" customWidth="1"/>
    <col min="11276" max="11276" width="2.5" style="1" customWidth="1"/>
    <col min="11277" max="11277" width="13.25" style="1" customWidth="1"/>
    <col min="11278" max="11279" width="13" style="1" bestFit="1" customWidth="1"/>
    <col min="11280" max="11280" width="11.875" style="1" bestFit="1" customWidth="1"/>
    <col min="11281" max="11520" width="9" style="1"/>
    <col min="11521" max="11521" width="30.125" style="1" customWidth="1"/>
    <col min="11522" max="11522" width="5.625" style="1" customWidth="1"/>
    <col min="11523" max="11523" width="13.25" style="1" customWidth="1"/>
    <col min="11524" max="11524" width="5.625" style="1" customWidth="1"/>
    <col min="11525" max="11525" width="12.125" style="1" customWidth="1"/>
    <col min="11526" max="11526" width="5.625" style="1" customWidth="1"/>
    <col min="11527" max="11527" width="13.375" style="1" customWidth="1"/>
    <col min="11528" max="11528" width="5.5" style="1" customWidth="1"/>
    <col min="11529" max="11529" width="12.875" style="1" customWidth="1"/>
    <col min="11530" max="11530" width="5.5" style="1" customWidth="1"/>
    <col min="11531" max="11531" width="14" style="1" customWidth="1"/>
    <col min="11532" max="11532" width="2.5" style="1" customWidth="1"/>
    <col min="11533" max="11533" width="13.25" style="1" customWidth="1"/>
    <col min="11534" max="11535" width="13" style="1" bestFit="1" customWidth="1"/>
    <col min="11536" max="11536" width="11.875" style="1" bestFit="1" customWidth="1"/>
    <col min="11537" max="11776" width="9" style="1"/>
    <col min="11777" max="11777" width="30.125" style="1" customWidth="1"/>
    <col min="11778" max="11778" width="5.625" style="1" customWidth="1"/>
    <col min="11779" max="11779" width="13.25" style="1" customWidth="1"/>
    <col min="11780" max="11780" width="5.625" style="1" customWidth="1"/>
    <col min="11781" max="11781" width="12.125" style="1" customWidth="1"/>
    <col min="11782" max="11782" width="5.625" style="1" customWidth="1"/>
    <col min="11783" max="11783" width="13.375" style="1" customWidth="1"/>
    <col min="11784" max="11784" width="5.5" style="1" customWidth="1"/>
    <col min="11785" max="11785" width="12.875" style="1" customWidth="1"/>
    <col min="11786" max="11786" width="5.5" style="1" customWidth="1"/>
    <col min="11787" max="11787" width="14" style="1" customWidth="1"/>
    <col min="11788" max="11788" width="2.5" style="1" customWidth="1"/>
    <col min="11789" max="11789" width="13.25" style="1" customWidth="1"/>
    <col min="11790" max="11791" width="13" style="1" bestFit="1" customWidth="1"/>
    <col min="11792" max="11792" width="11.875" style="1" bestFit="1" customWidth="1"/>
    <col min="11793" max="12032" width="9" style="1"/>
    <col min="12033" max="12033" width="30.125" style="1" customWidth="1"/>
    <col min="12034" max="12034" width="5.625" style="1" customWidth="1"/>
    <col min="12035" max="12035" width="13.25" style="1" customWidth="1"/>
    <col min="12036" max="12036" width="5.625" style="1" customWidth="1"/>
    <col min="12037" max="12037" width="12.125" style="1" customWidth="1"/>
    <col min="12038" max="12038" width="5.625" style="1" customWidth="1"/>
    <col min="12039" max="12039" width="13.375" style="1" customWidth="1"/>
    <col min="12040" max="12040" width="5.5" style="1" customWidth="1"/>
    <col min="12041" max="12041" width="12.875" style="1" customWidth="1"/>
    <col min="12042" max="12042" width="5.5" style="1" customWidth="1"/>
    <col min="12043" max="12043" width="14" style="1" customWidth="1"/>
    <col min="12044" max="12044" width="2.5" style="1" customWidth="1"/>
    <col min="12045" max="12045" width="13.25" style="1" customWidth="1"/>
    <col min="12046" max="12047" width="13" style="1" bestFit="1" customWidth="1"/>
    <col min="12048" max="12048" width="11.875" style="1" bestFit="1" customWidth="1"/>
    <col min="12049" max="12288" width="9" style="1"/>
    <col min="12289" max="12289" width="30.125" style="1" customWidth="1"/>
    <col min="12290" max="12290" width="5.625" style="1" customWidth="1"/>
    <col min="12291" max="12291" width="13.25" style="1" customWidth="1"/>
    <col min="12292" max="12292" width="5.625" style="1" customWidth="1"/>
    <col min="12293" max="12293" width="12.125" style="1" customWidth="1"/>
    <col min="12294" max="12294" width="5.625" style="1" customWidth="1"/>
    <col min="12295" max="12295" width="13.375" style="1" customWidth="1"/>
    <col min="12296" max="12296" width="5.5" style="1" customWidth="1"/>
    <col min="12297" max="12297" width="12.875" style="1" customWidth="1"/>
    <col min="12298" max="12298" width="5.5" style="1" customWidth="1"/>
    <col min="12299" max="12299" width="14" style="1" customWidth="1"/>
    <col min="12300" max="12300" width="2.5" style="1" customWidth="1"/>
    <col min="12301" max="12301" width="13.25" style="1" customWidth="1"/>
    <col min="12302" max="12303" width="13" style="1" bestFit="1" customWidth="1"/>
    <col min="12304" max="12304" width="11.875" style="1" bestFit="1" customWidth="1"/>
    <col min="12305" max="12544" width="9" style="1"/>
    <col min="12545" max="12545" width="30.125" style="1" customWidth="1"/>
    <col min="12546" max="12546" width="5.625" style="1" customWidth="1"/>
    <col min="12547" max="12547" width="13.25" style="1" customWidth="1"/>
    <col min="12548" max="12548" width="5.625" style="1" customWidth="1"/>
    <col min="12549" max="12549" width="12.125" style="1" customWidth="1"/>
    <col min="12550" max="12550" width="5.625" style="1" customWidth="1"/>
    <col min="12551" max="12551" width="13.375" style="1" customWidth="1"/>
    <col min="12552" max="12552" width="5.5" style="1" customWidth="1"/>
    <col min="12553" max="12553" width="12.875" style="1" customWidth="1"/>
    <col min="12554" max="12554" width="5.5" style="1" customWidth="1"/>
    <col min="12555" max="12555" width="14" style="1" customWidth="1"/>
    <col min="12556" max="12556" width="2.5" style="1" customWidth="1"/>
    <col min="12557" max="12557" width="13.25" style="1" customWidth="1"/>
    <col min="12558" max="12559" width="13" style="1" bestFit="1" customWidth="1"/>
    <col min="12560" max="12560" width="11.875" style="1" bestFit="1" customWidth="1"/>
    <col min="12561" max="12800" width="9" style="1"/>
    <col min="12801" max="12801" width="30.125" style="1" customWidth="1"/>
    <col min="12802" max="12802" width="5.625" style="1" customWidth="1"/>
    <col min="12803" max="12803" width="13.25" style="1" customWidth="1"/>
    <col min="12804" max="12804" width="5.625" style="1" customWidth="1"/>
    <col min="12805" max="12805" width="12.125" style="1" customWidth="1"/>
    <col min="12806" max="12806" width="5.625" style="1" customWidth="1"/>
    <col min="12807" max="12807" width="13.375" style="1" customWidth="1"/>
    <col min="12808" max="12808" width="5.5" style="1" customWidth="1"/>
    <col min="12809" max="12809" width="12.875" style="1" customWidth="1"/>
    <col min="12810" max="12810" width="5.5" style="1" customWidth="1"/>
    <col min="12811" max="12811" width="14" style="1" customWidth="1"/>
    <col min="12812" max="12812" width="2.5" style="1" customWidth="1"/>
    <col min="12813" max="12813" width="13.25" style="1" customWidth="1"/>
    <col min="12814" max="12815" width="13" style="1" bestFit="1" customWidth="1"/>
    <col min="12816" max="12816" width="11.875" style="1" bestFit="1" customWidth="1"/>
    <col min="12817" max="13056" width="9" style="1"/>
    <col min="13057" max="13057" width="30.125" style="1" customWidth="1"/>
    <col min="13058" max="13058" width="5.625" style="1" customWidth="1"/>
    <col min="13059" max="13059" width="13.25" style="1" customWidth="1"/>
    <col min="13060" max="13060" width="5.625" style="1" customWidth="1"/>
    <col min="13061" max="13061" width="12.125" style="1" customWidth="1"/>
    <col min="13062" max="13062" width="5.625" style="1" customWidth="1"/>
    <col min="13063" max="13063" width="13.375" style="1" customWidth="1"/>
    <col min="13064" max="13064" width="5.5" style="1" customWidth="1"/>
    <col min="13065" max="13065" width="12.875" style="1" customWidth="1"/>
    <col min="13066" max="13066" width="5.5" style="1" customWidth="1"/>
    <col min="13067" max="13067" width="14" style="1" customWidth="1"/>
    <col min="13068" max="13068" width="2.5" style="1" customWidth="1"/>
    <col min="13069" max="13069" width="13.25" style="1" customWidth="1"/>
    <col min="13070" max="13071" width="13" style="1" bestFit="1" customWidth="1"/>
    <col min="13072" max="13072" width="11.875" style="1" bestFit="1" customWidth="1"/>
    <col min="13073" max="13312" width="9" style="1"/>
    <col min="13313" max="13313" width="30.125" style="1" customWidth="1"/>
    <col min="13314" max="13314" width="5.625" style="1" customWidth="1"/>
    <col min="13315" max="13315" width="13.25" style="1" customWidth="1"/>
    <col min="13316" max="13316" width="5.625" style="1" customWidth="1"/>
    <col min="13317" max="13317" width="12.125" style="1" customWidth="1"/>
    <col min="13318" max="13318" width="5.625" style="1" customWidth="1"/>
    <col min="13319" max="13319" width="13.375" style="1" customWidth="1"/>
    <col min="13320" max="13320" width="5.5" style="1" customWidth="1"/>
    <col min="13321" max="13321" width="12.875" style="1" customWidth="1"/>
    <col min="13322" max="13322" width="5.5" style="1" customWidth="1"/>
    <col min="13323" max="13323" width="14" style="1" customWidth="1"/>
    <col min="13324" max="13324" width="2.5" style="1" customWidth="1"/>
    <col min="13325" max="13325" width="13.25" style="1" customWidth="1"/>
    <col min="13326" max="13327" width="13" style="1" bestFit="1" customWidth="1"/>
    <col min="13328" max="13328" width="11.875" style="1" bestFit="1" customWidth="1"/>
    <col min="13329" max="13568" width="9" style="1"/>
    <col min="13569" max="13569" width="30.125" style="1" customWidth="1"/>
    <col min="13570" max="13570" width="5.625" style="1" customWidth="1"/>
    <col min="13571" max="13571" width="13.25" style="1" customWidth="1"/>
    <col min="13572" max="13572" width="5.625" style="1" customWidth="1"/>
    <col min="13573" max="13573" width="12.125" style="1" customWidth="1"/>
    <col min="13574" max="13574" width="5.625" style="1" customWidth="1"/>
    <col min="13575" max="13575" width="13.375" style="1" customWidth="1"/>
    <col min="13576" max="13576" width="5.5" style="1" customWidth="1"/>
    <col min="13577" max="13577" width="12.875" style="1" customWidth="1"/>
    <col min="13578" max="13578" width="5.5" style="1" customWidth="1"/>
    <col min="13579" max="13579" width="14" style="1" customWidth="1"/>
    <col min="13580" max="13580" width="2.5" style="1" customWidth="1"/>
    <col min="13581" max="13581" width="13.25" style="1" customWidth="1"/>
    <col min="13582" max="13583" width="13" style="1" bestFit="1" customWidth="1"/>
    <col min="13584" max="13584" width="11.875" style="1" bestFit="1" customWidth="1"/>
    <col min="13585" max="13824" width="9" style="1"/>
    <col min="13825" max="13825" width="30.125" style="1" customWidth="1"/>
    <col min="13826" max="13826" width="5.625" style="1" customWidth="1"/>
    <col min="13827" max="13827" width="13.25" style="1" customWidth="1"/>
    <col min="13828" max="13828" width="5.625" style="1" customWidth="1"/>
    <col min="13829" max="13829" width="12.125" style="1" customWidth="1"/>
    <col min="13830" max="13830" width="5.625" style="1" customWidth="1"/>
    <col min="13831" max="13831" width="13.375" style="1" customWidth="1"/>
    <col min="13832" max="13832" width="5.5" style="1" customWidth="1"/>
    <col min="13833" max="13833" width="12.875" style="1" customWidth="1"/>
    <col min="13834" max="13834" width="5.5" style="1" customWidth="1"/>
    <col min="13835" max="13835" width="14" style="1" customWidth="1"/>
    <col min="13836" max="13836" width="2.5" style="1" customWidth="1"/>
    <col min="13837" max="13837" width="13.25" style="1" customWidth="1"/>
    <col min="13838" max="13839" width="13" style="1" bestFit="1" customWidth="1"/>
    <col min="13840" max="13840" width="11.875" style="1" bestFit="1" customWidth="1"/>
    <col min="13841" max="14080" width="9" style="1"/>
    <col min="14081" max="14081" width="30.125" style="1" customWidth="1"/>
    <col min="14082" max="14082" width="5.625" style="1" customWidth="1"/>
    <col min="14083" max="14083" width="13.25" style="1" customWidth="1"/>
    <col min="14084" max="14084" width="5.625" style="1" customWidth="1"/>
    <col min="14085" max="14085" width="12.125" style="1" customWidth="1"/>
    <col min="14086" max="14086" width="5.625" style="1" customWidth="1"/>
    <col min="14087" max="14087" width="13.375" style="1" customWidth="1"/>
    <col min="14088" max="14088" width="5.5" style="1" customWidth="1"/>
    <col min="14089" max="14089" width="12.875" style="1" customWidth="1"/>
    <col min="14090" max="14090" width="5.5" style="1" customWidth="1"/>
    <col min="14091" max="14091" width="14" style="1" customWidth="1"/>
    <col min="14092" max="14092" width="2.5" style="1" customWidth="1"/>
    <col min="14093" max="14093" width="13.25" style="1" customWidth="1"/>
    <col min="14094" max="14095" width="13" style="1" bestFit="1" customWidth="1"/>
    <col min="14096" max="14096" width="11.875" style="1" bestFit="1" customWidth="1"/>
    <col min="14097" max="14336" width="9" style="1"/>
    <col min="14337" max="14337" width="30.125" style="1" customWidth="1"/>
    <col min="14338" max="14338" width="5.625" style="1" customWidth="1"/>
    <col min="14339" max="14339" width="13.25" style="1" customWidth="1"/>
    <col min="14340" max="14340" width="5.625" style="1" customWidth="1"/>
    <col min="14341" max="14341" width="12.125" style="1" customWidth="1"/>
    <col min="14342" max="14342" width="5.625" style="1" customWidth="1"/>
    <col min="14343" max="14343" width="13.375" style="1" customWidth="1"/>
    <col min="14344" max="14344" width="5.5" style="1" customWidth="1"/>
    <col min="14345" max="14345" width="12.875" style="1" customWidth="1"/>
    <col min="14346" max="14346" width="5.5" style="1" customWidth="1"/>
    <col min="14347" max="14347" width="14" style="1" customWidth="1"/>
    <col min="14348" max="14348" width="2.5" style="1" customWidth="1"/>
    <col min="14349" max="14349" width="13.25" style="1" customWidth="1"/>
    <col min="14350" max="14351" width="13" style="1" bestFit="1" customWidth="1"/>
    <col min="14352" max="14352" width="11.875" style="1" bestFit="1" customWidth="1"/>
    <col min="14353" max="14592" width="9" style="1"/>
    <col min="14593" max="14593" width="30.125" style="1" customWidth="1"/>
    <col min="14594" max="14594" width="5.625" style="1" customWidth="1"/>
    <col min="14595" max="14595" width="13.25" style="1" customWidth="1"/>
    <col min="14596" max="14596" width="5.625" style="1" customWidth="1"/>
    <col min="14597" max="14597" width="12.125" style="1" customWidth="1"/>
    <col min="14598" max="14598" width="5.625" style="1" customWidth="1"/>
    <col min="14599" max="14599" width="13.375" style="1" customWidth="1"/>
    <col min="14600" max="14600" width="5.5" style="1" customWidth="1"/>
    <col min="14601" max="14601" width="12.875" style="1" customWidth="1"/>
    <col min="14602" max="14602" width="5.5" style="1" customWidth="1"/>
    <col min="14603" max="14603" width="14" style="1" customWidth="1"/>
    <col min="14604" max="14604" width="2.5" style="1" customWidth="1"/>
    <col min="14605" max="14605" width="13.25" style="1" customWidth="1"/>
    <col min="14606" max="14607" width="13" style="1" bestFit="1" customWidth="1"/>
    <col min="14608" max="14608" width="11.875" style="1" bestFit="1" customWidth="1"/>
    <col min="14609" max="14848" width="9" style="1"/>
    <col min="14849" max="14849" width="30.125" style="1" customWidth="1"/>
    <col min="14850" max="14850" width="5.625" style="1" customWidth="1"/>
    <col min="14851" max="14851" width="13.25" style="1" customWidth="1"/>
    <col min="14852" max="14852" width="5.625" style="1" customWidth="1"/>
    <col min="14853" max="14853" width="12.125" style="1" customWidth="1"/>
    <col min="14854" max="14854" width="5.625" style="1" customWidth="1"/>
    <col min="14855" max="14855" width="13.375" style="1" customWidth="1"/>
    <col min="14856" max="14856" width="5.5" style="1" customWidth="1"/>
    <col min="14857" max="14857" width="12.875" style="1" customWidth="1"/>
    <col min="14858" max="14858" width="5.5" style="1" customWidth="1"/>
    <col min="14859" max="14859" width="14" style="1" customWidth="1"/>
    <col min="14860" max="14860" width="2.5" style="1" customWidth="1"/>
    <col min="14861" max="14861" width="13.25" style="1" customWidth="1"/>
    <col min="14862" max="14863" width="13" style="1" bestFit="1" customWidth="1"/>
    <col min="14864" max="14864" width="11.875" style="1" bestFit="1" customWidth="1"/>
    <col min="14865" max="15104" width="9" style="1"/>
    <col min="15105" max="15105" width="30.125" style="1" customWidth="1"/>
    <col min="15106" max="15106" width="5.625" style="1" customWidth="1"/>
    <col min="15107" max="15107" width="13.25" style="1" customWidth="1"/>
    <col min="15108" max="15108" width="5.625" style="1" customWidth="1"/>
    <col min="15109" max="15109" width="12.125" style="1" customWidth="1"/>
    <col min="15110" max="15110" width="5.625" style="1" customWidth="1"/>
    <col min="15111" max="15111" width="13.375" style="1" customWidth="1"/>
    <col min="15112" max="15112" width="5.5" style="1" customWidth="1"/>
    <col min="15113" max="15113" width="12.875" style="1" customWidth="1"/>
    <col min="15114" max="15114" width="5.5" style="1" customWidth="1"/>
    <col min="15115" max="15115" width="14" style="1" customWidth="1"/>
    <col min="15116" max="15116" width="2.5" style="1" customWidth="1"/>
    <col min="15117" max="15117" width="13.25" style="1" customWidth="1"/>
    <col min="15118" max="15119" width="13" style="1" bestFit="1" customWidth="1"/>
    <col min="15120" max="15120" width="11.875" style="1" bestFit="1" customWidth="1"/>
    <col min="15121" max="15360" width="9" style="1"/>
    <col min="15361" max="15361" width="30.125" style="1" customWidth="1"/>
    <col min="15362" max="15362" width="5.625" style="1" customWidth="1"/>
    <col min="15363" max="15363" width="13.25" style="1" customWidth="1"/>
    <col min="15364" max="15364" width="5.625" style="1" customWidth="1"/>
    <col min="15365" max="15365" width="12.125" style="1" customWidth="1"/>
    <col min="15366" max="15366" width="5.625" style="1" customWidth="1"/>
    <col min="15367" max="15367" width="13.375" style="1" customWidth="1"/>
    <col min="15368" max="15368" width="5.5" style="1" customWidth="1"/>
    <col min="15369" max="15369" width="12.875" style="1" customWidth="1"/>
    <col min="15370" max="15370" width="5.5" style="1" customWidth="1"/>
    <col min="15371" max="15371" width="14" style="1" customWidth="1"/>
    <col min="15372" max="15372" width="2.5" style="1" customWidth="1"/>
    <col min="15373" max="15373" width="13.25" style="1" customWidth="1"/>
    <col min="15374" max="15375" width="13" style="1" bestFit="1" customWidth="1"/>
    <col min="15376" max="15376" width="11.875" style="1" bestFit="1" customWidth="1"/>
    <col min="15377" max="15616" width="9" style="1"/>
    <col min="15617" max="15617" width="30.125" style="1" customWidth="1"/>
    <col min="15618" max="15618" width="5.625" style="1" customWidth="1"/>
    <col min="15619" max="15619" width="13.25" style="1" customWidth="1"/>
    <col min="15620" max="15620" width="5.625" style="1" customWidth="1"/>
    <col min="15621" max="15621" width="12.125" style="1" customWidth="1"/>
    <col min="15622" max="15622" width="5.625" style="1" customWidth="1"/>
    <col min="15623" max="15623" width="13.375" style="1" customWidth="1"/>
    <col min="15624" max="15624" width="5.5" style="1" customWidth="1"/>
    <col min="15625" max="15625" width="12.875" style="1" customWidth="1"/>
    <col min="15626" max="15626" width="5.5" style="1" customWidth="1"/>
    <col min="15627" max="15627" width="14" style="1" customWidth="1"/>
    <col min="15628" max="15628" width="2.5" style="1" customWidth="1"/>
    <col min="15629" max="15629" width="13.25" style="1" customWidth="1"/>
    <col min="15630" max="15631" width="13" style="1" bestFit="1" customWidth="1"/>
    <col min="15632" max="15632" width="11.875" style="1" bestFit="1" customWidth="1"/>
    <col min="15633" max="15872" width="9" style="1"/>
    <col min="15873" max="15873" width="30.125" style="1" customWidth="1"/>
    <col min="15874" max="15874" width="5.625" style="1" customWidth="1"/>
    <col min="15875" max="15875" width="13.25" style="1" customWidth="1"/>
    <col min="15876" max="15876" width="5.625" style="1" customWidth="1"/>
    <col min="15877" max="15877" width="12.125" style="1" customWidth="1"/>
    <col min="15878" max="15878" width="5.625" style="1" customWidth="1"/>
    <col min="15879" max="15879" width="13.375" style="1" customWidth="1"/>
    <col min="15880" max="15880" width="5.5" style="1" customWidth="1"/>
    <col min="15881" max="15881" width="12.875" style="1" customWidth="1"/>
    <col min="15882" max="15882" width="5.5" style="1" customWidth="1"/>
    <col min="15883" max="15883" width="14" style="1" customWidth="1"/>
    <col min="15884" max="15884" width="2.5" style="1" customWidth="1"/>
    <col min="15885" max="15885" width="13.25" style="1" customWidth="1"/>
    <col min="15886" max="15887" width="13" style="1" bestFit="1" customWidth="1"/>
    <col min="15888" max="15888" width="11.875" style="1" bestFit="1" customWidth="1"/>
    <col min="15889" max="16128" width="9" style="1"/>
    <col min="16129" max="16129" width="30.125" style="1" customWidth="1"/>
    <col min="16130" max="16130" width="5.625" style="1" customWidth="1"/>
    <col min="16131" max="16131" width="13.25" style="1" customWidth="1"/>
    <col min="16132" max="16132" width="5.625" style="1" customWidth="1"/>
    <col min="16133" max="16133" width="12.125" style="1" customWidth="1"/>
    <col min="16134" max="16134" width="5.625" style="1" customWidth="1"/>
    <col min="16135" max="16135" width="13.375" style="1" customWidth="1"/>
    <col min="16136" max="16136" width="5.5" style="1" customWidth="1"/>
    <col min="16137" max="16137" width="12.875" style="1" customWidth="1"/>
    <col min="16138" max="16138" width="5.5" style="1" customWidth="1"/>
    <col min="16139" max="16139" width="14" style="1" customWidth="1"/>
    <col min="16140" max="16140" width="2.5" style="1" customWidth="1"/>
    <col min="16141" max="16141" width="13.25" style="1" customWidth="1"/>
    <col min="16142" max="16143" width="13" style="1" bestFit="1" customWidth="1"/>
    <col min="16144" max="16144" width="11.875" style="1" bestFit="1" customWidth="1"/>
    <col min="16145" max="16384" width="9" style="1"/>
  </cols>
  <sheetData>
    <row r="1" spans="1:16" x14ac:dyDescent="0.3">
      <c r="K1" s="3" t="s">
        <v>0</v>
      </c>
    </row>
    <row r="2" spans="1:16" x14ac:dyDescent="0.3">
      <c r="A2" s="311" t="s">
        <v>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6" x14ac:dyDescent="0.3">
      <c r="A3" s="311" t="s">
        <v>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6" s="6" customFormat="1" x14ac:dyDescent="0.3">
      <c r="A4" s="5"/>
      <c r="B4" s="312" t="s">
        <v>3</v>
      </c>
      <c r="C4" s="313"/>
      <c r="D4" s="312" t="s">
        <v>4</v>
      </c>
      <c r="E4" s="313"/>
      <c r="F4" s="312" t="s">
        <v>5</v>
      </c>
      <c r="G4" s="313"/>
      <c r="H4" s="312" t="s">
        <v>6</v>
      </c>
      <c r="I4" s="313"/>
      <c r="J4" s="312" t="s">
        <v>7</v>
      </c>
      <c r="K4" s="313"/>
      <c r="M4" s="7"/>
    </row>
    <row r="5" spans="1:16" s="6" customFormat="1" x14ac:dyDescent="0.3">
      <c r="A5" s="8" t="s">
        <v>8</v>
      </c>
      <c r="B5" s="9" t="s">
        <v>9</v>
      </c>
      <c r="C5" s="10" t="s">
        <v>10</v>
      </c>
      <c r="D5" s="9" t="s">
        <v>9</v>
      </c>
      <c r="E5" s="10" t="s">
        <v>10</v>
      </c>
      <c r="F5" s="9" t="s">
        <v>9</v>
      </c>
      <c r="G5" s="10" t="s">
        <v>10</v>
      </c>
      <c r="H5" s="9" t="s">
        <v>9</v>
      </c>
      <c r="I5" s="10" t="s">
        <v>10</v>
      </c>
      <c r="J5" s="9" t="s">
        <v>9</v>
      </c>
      <c r="K5" s="10" t="s">
        <v>10</v>
      </c>
      <c r="M5" s="7"/>
    </row>
    <row r="6" spans="1:16" s="6" customFormat="1" x14ac:dyDescent="0.3">
      <c r="A6" s="11"/>
      <c r="B6" s="12" t="s">
        <v>11</v>
      </c>
      <c r="C6" s="13" t="s">
        <v>12</v>
      </c>
      <c r="D6" s="12" t="s">
        <v>11</v>
      </c>
      <c r="E6" s="14" t="s">
        <v>12</v>
      </c>
      <c r="F6" s="12" t="s">
        <v>11</v>
      </c>
      <c r="G6" s="14" t="s">
        <v>12</v>
      </c>
      <c r="H6" s="12" t="s">
        <v>11</v>
      </c>
      <c r="I6" s="14" t="s">
        <v>12</v>
      </c>
      <c r="J6" s="12" t="s">
        <v>11</v>
      </c>
      <c r="K6" s="14" t="s">
        <v>12</v>
      </c>
      <c r="M6" s="7"/>
    </row>
    <row r="7" spans="1:16" x14ac:dyDescent="0.3">
      <c r="A7" s="15" t="s">
        <v>13</v>
      </c>
      <c r="B7" s="5"/>
      <c r="C7" s="16"/>
      <c r="D7" s="17"/>
      <c r="E7" s="18"/>
      <c r="F7" s="17"/>
      <c r="G7" s="19"/>
      <c r="H7" s="20"/>
      <c r="I7" s="18"/>
      <c r="J7" s="17"/>
      <c r="K7" s="18"/>
    </row>
    <row r="8" spans="1:16" x14ac:dyDescent="0.3">
      <c r="A8" s="21" t="s">
        <v>14</v>
      </c>
      <c r="B8" s="22">
        <v>101</v>
      </c>
      <c r="C8" s="23">
        <f>SUM(M8)</f>
        <v>107900000</v>
      </c>
      <c r="D8" s="24">
        <v>45</v>
      </c>
      <c r="E8" s="25">
        <f>SUM(N8)</f>
        <v>22059000</v>
      </c>
      <c r="F8" s="24">
        <v>41</v>
      </c>
      <c r="G8" s="26">
        <f>SUM(O8)</f>
        <v>31516000</v>
      </c>
      <c r="H8" s="27">
        <v>46</v>
      </c>
      <c r="I8" s="25">
        <f>SUM(P8)</f>
        <v>21744000</v>
      </c>
      <c r="J8" s="28">
        <f>SUM(B8,D8,F8,H8)</f>
        <v>233</v>
      </c>
      <c r="K8" s="29">
        <f>SUM(C8,E8,I8)</f>
        <v>151703000</v>
      </c>
      <c r="M8" s="30">
        <f>SUM('[1]1เคหะก่อสร้างสะพาน คูระบายน้ำ'!$E$292)</f>
        <v>107900000</v>
      </c>
      <c r="N8" s="30">
        <f>SUM('[1]1เคหะก่อสร้างสะพาน คูระบายน้ำ'!$F$292)</f>
        <v>22059000</v>
      </c>
      <c r="O8" s="31">
        <f>SUM('[1]1เคหะก่อสร้างสะพาน คูระบายน้ำ'!$G$292)</f>
        <v>31516000</v>
      </c>
      <c r="P8" s="30">
        <f>SUM('[1]1เคหะก่อสร้างสะพาน คูระบายน้ำ'!$H$292)</f>
        <v>21744000</v>
      </c>
    </row>
    <row r="9" spans="1:16" x14ac:dyDescent="0.3">
      <c r="A9" s="21" t="s">
        <v>15</v>
      </c>
      <c r="B9" s="22">
        <v>3</v>
      </c>
      <c r="C9" s="23">
        <f>SUM(M9)</f>
        <v>710000</v>
      </c>
      <c r="D9" s="24">
        <v>3</v>
      </c>
      <c r="E9" s="25">
        <f>SUM(N9)</f>
        <v>1670000</v>
      </c>
      <c r="F9" s="24">
        <v>3</v>
      </c>
      <c r="G9" s="26">
        <f>SUM(O9)</f>
        <v>650000</v>
      </c>
      <c r="H9" s="27">
        <v>3</v>
      </c>
      <c r="I9" s="25">
        <f>SUM(P9)</f>
        <v>670000</v>
      </c>
      <c r="J9" s="28">
        <f t="shared" ref="J9:J33" si="0">SUM(B9,D9,F9,H9)</f>
        <v>12</v>
      </c>
      <c r="K9" s="29">
        <f>SUM(C9,E9,I9)</f>
        <v>3050000</v>
      </c>
      <c r="M9" s="32">
        <f>SUM('[1]1.สร้างความเข้มแข็งของชุมชน'!$E$46)</f>
        <v>710000</v>
      </c>
      <c r="N9" s="32">
        <f>SUM('[1]1.สร้างความเข้มแข็งของชุมชน'!$F$46)</f>
        <v>1670000</v>
      </c>
      <c r="O9" s="32">
        <f>SUM('[1]1.สร้างความเข้มแข็งของชุมชน'!$G$46)</f>
        <v>650000</v>
      </c>
      <c r="P9" s="32">
        <f>SUM('[1]1.สร้างความเข้มแข็งของชุมชน'!$H$46)</f>
        <v>670000</v>
      </c>
    </row>
    <row r="10" spans="1:16" x14ac:dyDescent="0.3">
      <c r="A10" s="21" t="s">
        <v>16</v>
      </c>
      <c r="B10" s="22">
        <v>6</v>
      </c>
      <c r="C10" s="23">
        <f>SUM(M10)</f>
        <v>2450000</v>
      </c>
      <c r="D10" s="22">
        <v>6</v>
      </c>
      <c r="E10" s="25">
        <f>SUM(N10)</f>
        <v>2450000</v>
      </c>
      <c r="F10" s="22">
        <v>6</v>
      </c>
      <c r="G10" s="26">
        <f>SUM(O10)</f>
        <v>1450000</v>
      </c>
      <c r="H10" s="22">
        <v>6</v>
      </c>
      <c r="I10" s="25">
        <f>SUM(P10)</f>
        <v>1450000</v>
      </c>
      <c r="J10" s="28">
        <f t="shared" si="0"/>
        <v>24</v>
      </c>
      <c r="K10" s="29">
        <f>SUM(C10,E10,I10)</f>
        <v>6350000</v>
      </c>
      <c r="M10" s="33">
        <f>SUM('[1]1แผนงานพานิชย์ ประปา'!$E$26)</f>
        <v>2450000</v>
      </c>
      <c r="N10" s="34">
        <f>SUM('[1]1แผนงานพานิชย์ ประปา'!$F$26)</f>
        <v>2450000</v>
      </c>
      <c r="O10" s="34">
        <f>SUM('[1]1แผนงานพานิชย์ ประปา'!$G$26)</f>
        <v>1450000</v>
      </c>
      <c r="P10" s="34">
        <f>SUM('[1]1แผนงานพานิชย์ ประปา'!$H$26)</f>
        <v>1450000</v>
      </c>
    </row>
    <row r="11" spans="1:16" x14ac:dyDescent="0.3">
      <c r="A11" s="21" t="s">
        <v>17</v>
      </c>
      <c r="B11" s="22">
        <v>12</v>
      </c>
      <c r="C11" s="23">
        <f>SUM(M11)</f>
        <v>22619250</v>
      </c>
      <c r="D11" s="24">
        <v>11</v>
      </c>
      <c r="E11" s="25">
        <f>SUM(N11)</f>
        <v>1896000</v>
      </c>
      <c r="F11" s="24">
        <v>11</v>
      </c>
      <c r="G11" s="35">
        <f>SUM(O11)</f>
        <v>1267500</v>
      </c>
      <c r="H11" s="27">
        <v>11</v>
      </c>
      <c r="I11" s="25">
        <f>SUM(P11)</f>
        <v>3628250</v>
      </c>
      <c r="J11" s="28">
        <f t="shared" si="0"/>
        <v>45</v>
      </c>
      <c r="K11" s="29">
        <f>SUM(C11,E11,I11)</f>
        <v>28143500</v>
      </c>
      <c r="M11" s="30">
        <f>SUM('[1]1แผนงานเกษตร ขุดลอกเหมือง'!$E$197)</f>
        <v>22619250</v>
      </c>
      <c r="N11" s="2">
        <f>SUM('[1]1แผนงานเกษตร ขุดลอกเหมือง'!$F$197)</f>
        <v>1896000</v>
      </c>
      <c r="O11" s="2">
        <f>SUM('[1]1แผนงานเกษตร ขุดลอกเหมือง'!$G$197)</f>
        <v>1267500</v>
      </c>
      <c r="P11" s="2">
        <f>SUM('[1]1แผนงานเกษตร ขุดลอกเหมือง'!$H$197)</f>
        <v>3628250</v>
      </c>
    </row>
    <row r="12" spans="1:16" s="39" customFormat="1" x14ac:dyDescent="0.25">
      <c r="A12" s="36" t="s">
        <v>18</v>
      </c>
      <c r="B12" s="37">
        <f>SUM(B8:B11)</f>
        <v>122</v>
      </c>
      <c r="C12" s="37">
        <f t="shared" ref="C12:I12" si="1">SUM(C8:C11)</f>
        <v>133679250</v>
      </c>
      <c r="D12" s="37">
        <f t="shared" si="1"/>
        <v>65</v>
      </c>
      <c r="E12" s="37">
        <f t="shared" si="1"/>
        <v>28075000</v>
      </c>
      <c r="F12" s="37">
        <f t="shared" si="1"/>
        <v>61</v>
      </c>
      <c r="G12" s="37">
        <f t="shared" si="1"/>
        <v>34883500</v>
      </c>
      <c r="H12" s="37">
        <f t="shared" si="1"/>
        <v>66</v>
      </c>
      <c r="I12" s="37">
        <f t="shared" si="1"/>
        <v>27492250</v>
      </c>
      <c r="J12" s="38">
        <f t="shared" si="0"/>
        <v>314</v>
      </c>
      <c r="K12" s="37">
        <f>SUM(K8:K11)</f>
        <v>189246500</v>
      </c>
      <c r="M12" s="40"/>
      <c r="N12" s="41"/>
      <c r="O12" s="41"/>
      <c r="P12" s="41"/>
    </row>
    <row r="13" spans="1:16" x14ac:dyDescent="0.3">
      <c r="A13" s="42" t="s">
        <v>19</v>
      </c>
      <c r="B13" s="10"/>
      <c r="C13" s="43"/>
      <c r="D13" s="44"/>
      <c r="E13" s="44"/>
      <c r="F13" s="44"/>
      <c r="G13" s="44"/>
      <c r="H13" s="44"/>
      <c r="I13" s="44"/>
      <c r="J13" s="44"/>
      <c r="K13" s="44"/>
      <c r="M13" s="30"/>
      <c r="N13" s="2"/>
      <c r="O13" s="2"/>
      <c r="P13" s="2"/>
    </row>
    <row r="14" spans="1:16" x14ac:dyDescent="0.3">
      <c r="A14" s="21" t="s">
        <v>20</v>
      </c>
      <c r="B14" s="45">
        <v>12</v>
      </c>
      <c r="C14" s="23">
        <f t="shared" ref="C14:C19" si="2">SUM(M14)</f>
        <v>415000</v>
      </c>
      <c r="D14" s="25">
        <v>11</v>
      </c>
      <c r="E14" s="25">
        <f t="shared" ref="E14:E19" si="3">SUM(N14)</f>
        <v>415000</v>
      </c>
      <c r="F14" s="25">
        <v>10</v>
      </c>
      <c r="G14" s="25">
        <f t="shared" ref="G14:G19" si="4">SUM(O14)</f>
        <v>405000</v>
      </c>
      <c r="H14" s="25">
        <v>12</v>
      </c>
      <c r="I14" s="25">
        <f t="shared" ref="I14:I19" si="5">SUM(P14)</f>
        <v>805000</v>
      </c>
      <c r="J14" s="28">
        <f t="shared" si="0"/>
        <v>45</v>
      </c>
      <c r="K14" s="29">
        <f t="shared" ref="K14:K19" si="6">SUM(C14,E14,I14)</f>
        <v>1635000</v>
      </c>
      <c r="M14" s="30">
        <f>SUM('[1]2.1แผนงานสาธารณสุข'!$E$51)</f>
        <v>415000</v>
      </c>
      <c r="N14" s="2">
        <f>SUM('[1]2.1แผนงานสาธารณสุข'!$F$51)</f>
        <v>415000</v>
      </c>
      <c r="O14" s="2">
        <f>SUM('[1]2.1แผนงานสาธารณสุข'!$G$51)</f>
        <v>405000</v>
      </c>
      <c r="P14" s="2">
        <f>SUM('[1]2.1แผนงานสาธารณสุข'!$H$51)</f>
        <v>805000</v>
      </c>
    </row>
    <row r="15" spans="1:16" x14ac:dyDescent="0.3">
      <c r="A15" s="268" t="s">
        <v>21</v>
      </c>
      <c r="B15" s="45">
        <v>19</v>
      </c>
      <c r="C15" s="23">
        <f t="shared" si="2"/>
        <v>17474300</v>
      </c>
      <c r="D15" s="25">
        <v>18</v>
      </c>
      <c r="E15" s="25">
        <f t="shared" si="3"/>
        <v>1124300</v>
      </c>
      <c r="F15" s="25">
        <v>19</v>
      </c>
      <c r="G15" s="25">
        <f t="shared" si="4"/>
        <v>974300</v>
      </c>
      <c r="H15" s="25">
        <v>17</v>
      </c>
      <c r="I15" s="25">
        <f t="shared" si="5"/>
        <v>1074300</v>
      </c>
      <c r="J15" s="28">
        <f t="shared" si="0"/>
        <v>73</v>
      </c>
      <c r="K15" s="29">
        <f t="shared" si="6"/>
        <v>19672900</v>
      </c>
      <c r="M15" s="30">
        <f>SUM('[1]2.2การศาสนาวัฒนธรรมฯ'!$E$65)</f>
        <v>17474300</v>
      </c>
      <c r="N15" s="2">
        <f>SUM('[1]2.2การศาสนาวัฒนธรรมฯ'!$F$65)</f>
        <v>1124300</v>
      </c>
      <c r="O15" s="2">
        <f>SUM('[1]2.2การศาสนาวัฒนธรรมฯ'!$G$65)</f>
        <v>974300</v>
      </c>
      <c r="P15" s="2">
        <f>SUM('[1]2.2การศาสนาวัฒนธรรมฯ'!$H$65)</f>
        <v>1074300</v>
      </c>
    </row>
    <row r="16" spans="1:16" x14ac:dyDescent="0.3">
      <c r="A16" s="21" t="s">
        <v>22</v>
      </c>
      <c r="B16" s="45">
        <v>0</v>
      </c>
      <c r="C16" s="23">
        <f t="shared" si="2"/>
        <v>0</v>
      </c>
      <c r="D16" s="23">
        <v>1</v>
      </c>
      <c r="E16" s="25">
        <f t="shared" si="3"/>
        <v>200000</v>
      </c>
      <c r="F16" s="23">
        <v>1</v>
      </c>
      <c r="G16" s="23">
        <f t="shared" si="4"/>
        <v>100000</v>
      </c>
      <c r="H16" s="23">
        <v>1</v>
      </c>
      <c r="I16" s="25">
        <f t="shared" si="5"/>
        <v>100000</v>
      </c>
      <c r="J16" s="28">
        <f t="shared" si="0"/>
        <v>3</v>
      </c>
      <c r="K16" s="29">
        <f t="shared" si="6"/>
        <v>300000</v>
      </c>
      <c r="M16" s="30">
        <v>0</v>
      </c>
      <c r="N16" s="2">
        <v>200000</v>
      </c>
      <c r="O16" s="2">
        <v>100000</v>
      </c>
      <c r="P16" s="2">
        <v>100000</v>
      </c>
    </row>
    <row r="17" spans="1:16" x14ac:dyDescent="0.3">
      <c r="A17" s="21" t="s">
        <v>23</v>
      </c>
      <c r="B17" s="45">
        <v>7</v>
      </c>
      <c r="C17" s="23">
        <f t="shared" si="2"/>
        <v>1622000</v>
      </c>
      <c r="D17" s="25">
        <v>5</v>
      </c>
      <c r="E17" s="25">
        <f t="shared" si="3"/>
        <v>1397000</v>
      </c>
      <c r="F17" s="25">
        <v>5</v>
      </c>
      <c r="G17" s="25">
        <f t="shared" si="4"/>
        <v>1412000</v>
      </c>
      <c r="H17" s="25">
        <v>3</v>
      </c>
      <c r="I17" s="25">
        <f t="shared" si="5"/>
        <v>1352000</v>
      </c>
      <c r="J17" s="28">
        <f t="shared" si="0"/>
        <v>20</v>
      </c>
      <c r="K17" s="29">
        <f t="shared" si="6"/>
        <v>4371000</v>
      </c>
      <c r="M17" s="30">
        <f>SUM('[1]2.3แผนงานการศึกษา'!$E$40)</f>
        <v>1622000</v>
      </c>
      <c r="N17" s="2">
        <f>SUM('[1]2.3แผนงานการศึกษา'!$F$40)</f>
        <v>1397000</v>
      </c>
      <c r="O17" s="2">
        <f>SUM('[1]2.3แผนงานการศึกษา'!$G$40)</f>
        <v>1412000</v>
      </c>
      <c r="P17" s="2">
        <f>SUM('[1]2.3แผนงานการศึกษา'!$H$40)</f>
        <v>1352000</v>
      </c>
    </row>
    <row r="18" spans="1:16" x14ac:dyDescent="0.3">
      <c r="A18" s="21" t="s">
        <v>24</v>
      </c>
      <c r="B18" s="45">
        <v>9</v>
      </c>
      <c r="C18" s="23">
        <f t="shared" si="2"/>
        <v>10450000</v>
      </c>
      <c r="D18" s="25">
        <v>8</v>
      </c>
      <c r="E18" s="25">
        <f t="shared" si="3"/>
        <v>10420000</v>
      </c>
      <c r="F18" s="25">
        <v>8</v>
      </c>
      <c r="G18" s="25">
        <f t="shared" si="4"/>
        <v>10420000</v>
      </c>
      <c r="H18" s="25">
        <v>8</v>
      </c>
      <c r="I18" s="25">
        <f t="shared" si="5"/>
        <v>10420000</v>
      </c>
      <c r="J18" s="28">
        <f t="shared" si="0"/>
        <v>33</v>
      </c>
      <c r="K18" s="29">
        <f t="shared" si="6"/>
        <v>31290000</v>
      </c>
      <c r="M18" s="30">
        <f>SUM('[1]2.4แผนงานสังคมสงเคราะห์'!$E$29)</f>
        <v>10450000</v>
      </c>
      <c r="N18" s="2">
        <f>SUM('[1]2.4แผนงานสังคมสงเคราะห์'!$F$29)</f>
        <v>10420000</v>
      </c>
      <c r="O18" s="2">
        <f>SUM('[1]2.4แผนงานสังคมสงเคราะห์'!$G$29)</f>
        <v>10420000</v>
      </c>
      <c r="P18" s="2">
        <f>SUM('[1]2.4แผนงานสังคมสงเคราะห์'!$H$29)</f>
        <v>10420000</v>
      </c>
    </row>
    <row r="19" spans="1:16" x14ac:dyDescent="0.3">
      <c r="A19" s="21" t="s">
        <v>25</v>
      </c>
      <c r="B19" s="45">
        <v>8</v>
      </c>
      <c r="C19" s="23">
        <f t="shared" si="2"/>
        <v>810000</v>
      </c>
      <c r="D19" s="25">
        <v>7</v>
      </c>
      <c r="E19" s="25">
        <f t="shared" si="3"/>
        <v>1730000</v>
      </c>
      <c r="F19" s="25">
        <v>7</v>
      </c>
      <c r="G19" s="25">
        <f t="shared" si="4"/>
        <v>780000</v>
      </c>
      <c r="H19" s="25">
        <v>7</v>
      </c>
      <c r="I19" s="25">
        <f t="shared" si="5"/>
        <v>790000</v>
      </c>
      <c r="J19" s="28">
        <f t="shared" si="0"/>
        <v>29</v>
      </c>
      <c r="K19" s="29">
        <f t="shared" si="6"/>
        <v>3330000</v>
      </c>
      <c r="M19" s="30">
        <f>SUM('[1]2.5 แผนงานการรักษาสงบภายใน'!$E$27)</f>
        <v>810000</v>
      </c>
      <c r="N19" s="2">
        <f>SUM('[1]2.5 แผนงานการรักษาสงบภายใน'!$F$27)</f>
        <v>1730000</v>
      </c>
      <c r="O19" s="2">
        <f>SUM('[1]2.5 แผนงานการรักษาสงบภายใน'!$G$27)</f>
        <v>780000</v>
      </c>
      <c r="P19" s="2">
        <f>SUM('[1]2.5 แผนงานการรักษาสงบภายใน'!$H$27)</f>
        <v>790000</v>
      </c>
    </row>
    <row r="20" spans="1:16" s="48" customFormat="1" ht="16.5" x14ac:dyDescent="0.25">
      <c r="A20" s="46" t="s">
        <v>18</v>
      </c>
      <c r="B20" s="38">
        <f t="shared" ref="B20:I20" si="7">SUM(B14:B19)</f>
        <v>55</v>
      </c>
      <c r="C20" s="38">
        <f t="shared" si="7"/>
        <v>30771300</v>
      </c>
      <c r="D20" s="38">
        <f t="shared" si="7"/>
        <v>50</v>
      </c>
      <c r="E20" s="38">
        <f t="shared" si="7"/>
        <v>15286300</v>
      </c>
      <c r="F20" s="38">
        <f t="shared" si="7"/>
        <v>50</v>
      </c>
      <c r="G20" s="47">
        <f t="shared" si="7"/>
        <v>14091300</v>
      </c>
      <c r="H20" s="38">
        <f t="shared" si="7"/>
        <v>48</v>
      </c>
      <c r="I20" s="38">
        <f t="shared" si="7"/>
        <v>14541300</v>
      </c>
      <c r="J20" s="38">
        <f t="shared" si="0"/>
        <v>203</v>
      </c>
      <c r="K20" s="38">
        <f>SUM(K14:K19)</f>
        <v>60598900</v>
      </c>
      <c r="M20" s="49"/>
      <c r="N20" s="50"/>
      <c r="O20" s="50"/>
      <c r="P20" s="50"/>
    </row>
    <row r="21" spans="1:16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2"/>
    </row>
    <row r="22" spans="1:16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4"/>
    </row>
    <row r="23" spans="1:16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4"/>
    </row>
    <row r="24" spans="1:16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4">
        <v>50</v>
      </c>
    </row>
    <row r="25" spans="1:16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6" x14ac:dyDescent="0.3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6" s="6" customFormat="1" x14ac:dyDescent="0.3">
      <c r="A27" s="5"/>
      <c r="B27" s="312" t="s">
        <v>3</v>
      </c>
      <c r="C27" s="313"/>
      <c r="D27" s="312" t="s">
        <v>4</v>
      </c>
      <c r="E27" s="313"/>
      <c r="F27" s="312" t="s">
        <v>5</v>
      </c>
      <c r="G27" s="313"/>
      <c r="H27" s="312" t="s">
        <v>6</v>
      </c>
      <c r="I27" s="313"/>
      <c r="J27" s="312" t="s">
        <v>26</v>
      </c>
      <c r="K27" s="313"/>
      <c r="M27" s="7"/>
    </row>
    <row r="28" spans="1:16" s="6" customFormat="1" x14ac:dyDescent="0.3">
      <c r="A28" s="8" t="s">
        <v>8</v>
      </c>
      <c r="B28" s="5" t="s">
        <v>9</v>
      </c>
      <c r="C28" s="10" t="s">
        <v>10</v>
      </c>
      <c r="D28" s="5" t="s">
        <v>9</v>
      </c>
      <c r="E28" s="10" t="s">
        <v>10</v>
      </c>
      <c r="F28" s="5" t="s">
        <v>9</v>
      </c>
      <c r="G28" s="10" t="s">
        <v>10</v>
      </c>
      <c r="H28" s="5" t="s">
        <v>9</v>
      </c>
      <c r="I28" s="10" t="s">
        <v>10</v>
      </c>
      <c r="J28" s="5" t="s">
        <v>9</v>
      </c>
      <c r="K28" s="10" t="s">
        <v>10</v>
      </c>
      <c r="M28" s="7"/>
    </row>
    <row r="29" spans="1:16" s="6" customFormat="1" x14ac:dyDescent="0.3">
      <c r="A29" s="11"/>
      <c r="B29" s="55" t="s">
        <v>11</v>
      </c>
      <c r="C29" s="13" t="s">
        <v>12</v>
      </c>
      <c r="D29" s="55" t="s">
        <v>11</v>
      </c>
      <c r="E29" s="14" t="s">
        <v>12</v>
      </c>
      <c r="F29" s="55" t="s">
        <v>11</v>
      </c>
      <c r="G29" s="14" t="s">
        <v>12</v>
      </c>
      <c r="H29" s="55" t="s">
        <v>11</v>
      </c>
      <c r="I29" s="14" t="s">
        <v>12</v>
      </c>
      <c r="J29" s="55" t="s">
        <v>11</v>
      </c>
      <c r="K29" s="14" t="s">
        <v>12</v>
      </c>
      <c r="M29" s="7"/>
    </row>
    <row r="30" spans="1:16" x14ac:dyDescent="0.3">
      <c r="A30" s="56" t="s">
        <v>27</v>
      </c>
      <c r="B30" s="22"/>
      <c r="C30" s="24"/>
      <c r="D30" s="25"/>
      <c r="E30" s="24"/>
      <c r="F30" s="57"/>
      <c r="G30" s="24"/>
      <c r="H30" s="58"/>
      <c r="I30" s="24"/>
      <c r="J30" s="57"/>
      <c r="K30" s="23"/>
      <c r="M30" s="59"/>
      <c r="N30" s="60"/>
      <c r="O30" s="60"/>
      <c r="P30" s="60"/>
    </row>
    <row r="31" spans="1:16" x14ac:dyDescent="0.3">
      <c r="A31" s="21" t="s">
        <v>28</v>
      </c>
      <c r="B31" s="22">
        <v>4</v>
      </c>
      <c r="C31" s="25">
        <f>SUM(M31)</f>
        <v>1110000</v>
      </c>
      <c r="D31" s="58">
        <v>4</v>
      </c>
      <c r="E31" s="61">
        <f>SUM(N31)</f>
        <v>1110000</v>
      </c>
      <c r="F31" s="25">
        <v>4</v>
      </c>
      <c r="G31" s="23">
        <f>SUM(O31)</f>
        <v>3110000</v>
      </c>
      <c r="H31" s="58">
        <v>5</v>
      </c>
      <c r="I31" s="61">
        <f>SUM(P31)</f>
        <v>1610000</v>
      </c>
      <c r="J31" s="29">
        <f t="shared" si="0"/>
        <v>17</v>
      </c>
      <c r="K31" s="29">
        <f>SUM(C31,E31,I31)</f>
        <v>3830000</v>
      </c>
      <c r="M31" s="59">
        <f>SUM('[1]3.2แผนงานเคหะและชุมชน'!$E$26)</f>
        <v>1110000</v>
      </c>
      <c r="N31" s="60">
        <f>SUM('[1]3.2แผนงานเคหะและชุมชน'!$F$26)</f>
        <v>1110000</v>
      </c>
      <c r="O31" s="60">
        <f>SUM('[1]3.2แผนงานเคหะและชุมชน'!$G$26)</f>
        <v>3110000</v>
      </c>
      <c r="P31" s="60">
        <f>SUM('[1]3.2แผนงานเคหะและชุมชน'!$H$26)</f>
        <v>1610000</v>
      </c>
    </row>
    <row r="32" spans="1:16" x14ac:dyDescent="0.3">
      <c r="A32" s="21" t="s">
        <v>29</v>
      </c>
      <c r="B32" s="22">
        <v>19</v>
      </c>
      <c r="C32" s="25">
        <f>SUM(M32)</f>
        <v>7630200</v>
      </c>
      <c r="D32" s="58">
        <v>12</v>
      </c>
      <c r="E32" s="61">
        <f>SUM(N32)</f>
        <v>1926000</v>
      </c>
      <c r="F32" s="25">
        <v>10</v>
      </c>
      <c r="G32" s="23">
        <f>SUM(O32)</f>
        <v>1734000</v>
      </c>
      <c r="H32" s="58">
        <v>13</v>
      </c>
      <c r="I32" s="61">
        <f>SUM(P32)</f>
        <v>1702000</v>
      </c>
      <c r="J32" s="29">
        <f t="shared" si="0"/>
        <v>54</v>
      </c>
      <c r="K32" s="29">
        <f>SUM(C32,E32,I32)</f>
        <v>11258200</v>
      </c>
      <c r="M32" s="59">
        <f>SUM('[1]3.1แผนงานการเกษตร'!$E$101)</f>
        <v>7630200</v>
      </c>
      <c r="N32" s="60">
        <f>SUM('[1]3.1แผนงานการเกษตร'!$F$101)</f>
        <v>1926000</v>
      </c>
      <c r="O32" s="60">
        <f>SUM('[1]3.1แผนงานการเกษตร'!$G$101)</f>
        <v>1734000</v>
      </c>
      <c r="P32" s="60">
        <f>SUM('[1]3.1แผนงานการเกษตร'!$H$101)</f>
        <v>1702000</v>
      </c>
    </row>
    <row r="33" spans="1:16" x14ac:dyDescent="0.3">
      <c r="A33" s="21" t="s">
        <v>30</v>
      </c>
      <c r="B33" s="22">
        <v>1</v>
      </c>
      <c r="C33" s="25">
        <f>SUM(M33)</f>
        <v>50000</v>
      </c>
      <c r="D33" s="58">
        <v>1</v>
      </c>
      <c r="E33" s="61">
        <f>SUM(O33)</f>
        <v>50000</v>
      </c>
      <c r="F33" s="62">
        <v>1</v>
      </c>
      <c r="G33" s="63">
        <v>50000</v>
      </c>
      <c r="H33" s="58">
        <v>1</v>
      </c>
      <c r="I33" s="63">
        <v>50000</v>
      </c>
      <c r="J33" s="64">
        <f t="shared" si="0"/>
        <v>4</v>
      </c>
      <c r="K33" s="29">
        <f>SUM(C33,E33,I33)</f>
        <v>150000</v>
      </c>
      <c r="M33" s="63">
        <v>50000</v>
      </c>
      <c r="N33" s="63">
        <v>50000</v>
      </c>
      <c r="O33" s="63">
        <v>50000</v>
      </c>
      <c r="P33" s="63">
        <v>50000</v>
      </c>
    </row>
    <row r="34" spans="1:16" s="67" customFormat="1" x14ac:dyDescent="0.3">
      <c r="A34" s="65" t="s">
        <v>18</v>
      </c>
      <c r="B34" s="66">
        <f>SUM(B31:B33)</f>
        <v>24</v>
      </c>
      <c r="C34" s="66">
        <f t="shared" ref="C34:K34" si="8">SUM(C31:C33)</f>
        <v>8790200</v>
      </c>
      <c r="D34" s="66">
        <f t="shared" si="8"/>
        <v>17</v>
      </c>
      <c r="E34" s="66">
        <f t="shared" si="8"/>
        <v>3086000</v>
      </c>
      <c r="F34" s="66">
        <f t="shared" si="8"/>
        <v>15</v>
      </c>
      <c r="G34" s="66">
        <f t="shared" si="8"/>
        <v>4894000</v>
      </c>
      <c r="H34" s="66">
        <f t="shared" si="8"/>
        <v>19</v>
      </c>
      <c r="I34" s="66">
        <f t="shared" si="8"/>
        <v>3362000</v>
      </c>
      <c r="J34" s="66">
        <f t="shared" si="8"/>
        <v>75</v>
      </c>
      <c r="K34" s="66">
        <f t="shared" si="8"/>
        <v>15238200</v>
      </c>
      <c r="M34" s="68"/>
    </row>
    <row r="35" spans="1:16" x14ac:dyDescent="0.3">
      <c r="A35" s="56" t="s">
        <v>31</v>
      </c>
      <c r="B35" s="58"/>
      <c r="C35" s="24"/>
      <c r="D35" s="25"/>
      <c r="E35" s="24"/>
      <c r="F35" s="57"/>
      <c r="G35" s="24"/>
      <c r="H35" s="58"/>
      <c r="I35" s="24"/>
      <c r="J35" s="69"/>
      <c r="K35" s="29"/>
      <c r="M35" s="30"/>
      <c r="N35" s="2"/>
      <c r="O35" s="2"/>
      <c r="P35" s="2"/>
    </row>
    <row r="36" spans="1:16" x14ac:dyDescent="0.3">
      <c r="A36" s="70" t="s">
        <v>32</v>
      </c>
      <c r="B36" s="58">
        <v>17</v>
      </c>
      <c r="C36" s="24">
        <f>SUM(M36)</f>
        <v>14516500</v>
      </c>
      <c r="D36" s="25">
        <v>14</v>
      </c>
      <c r="E36" s="24">
        <f>SUM(N36)</f>
        <v>2916500</v>
      </c>
      <c r="F36" s="25">
        <v>11</v>
      </c>
      <c r="G36" s="24">
        <f>SUM(O36)</f>
        <v>1881500</v>
      </c>
      <c r="H36" s="58">
        <v>14</v>
      </c>
      <c r="I36" s="24">
        <f>SUM(P36)</f>
        <v>2916500</v>
      </c>
      <c r="J36" s="29">
        <f t="shared" ref="J36:J41" si="9">SUM(B36,D36,F36,H36)</f>
        <v>56</v>
      </c>
      <c r="K36" s="29">
        <f t="shared" ref="K36:K41" si="10">SUM(C36,E36,I36)</f>
        <v>20349500</v>
      </c>
      <c r="M36" s="30">
        <f>SUM('[1]4.1 แผนงานบริหารทั่วไป'!$E$57)</f>
        <v>14516500</v>
      </c>
      <c r="N36" s="2">
        <f>SUM('[1]4.1 แผนงานบริหารทั่วไป'!$F$57)</f>
        <v>2916500</v>
      </c>
      <c r="O36" s="2">
        <f>SUM('[1]4.1 แผนงานบริหารทั่วไป'!$G$57)</f>
        <v>1881500</v>
      </c>
      <c r="P36" s="2">
        <f>SUM('[1]4.1 แผนงานบริหารทั่วไป'!$H$57)</f>
        <v>2916500</v>
      </c>
    </row>
    <row r="37" spans="1:16" x14ac:dyDescent="0.3">
      <c r="A37" s="21" t="s">
        <v>33</v>
      </c>
      <c r="B37" s="58">
        <v>2</v>
      </c>
      <c r="C37" s="24">
        <f>SUM(M37)</f>
        <v>190000</v>
      </c>
      <c r="D37" s="25">
        <v>2</v>
      </c>
      <c r="E37" s="24">
        <f>SUM(N37)</f>
        <v>190000</v>
      </c>
      <c r="F37" s="25">
        <v>2</v>
      </c>
      <c r="G37" s="24">
        <f>SUM(O37)</f>
        <v>190000</v>
      </c>
      <c r="H37" s="58">
        <v>2</v>
      </c>
      <c r="I37" s="24">
        <f>SUM(P37)</f>
        <v>190000</v>
      </c>
      <c r="J37" s="29">
        <f t="shared" si="9"/>
        <v>8</v>
      </c>
      <c r="K37" s="29">
        <f t="shared" si="10"/>
        <v>570000</v>
      </c>
      <c r="M37" s="30">
        <f>SUM('[1]4.2งบกลาง'!E27)</f>
        <v>190000</v>
      </c>
      <c r="N37" s="2">
        <f>SUM('[1]4.2งบกลาง'!F27)</f>
        <v>190000</v>
      </c>
      <c r="O37" s="2">
        <f>SUM('[1]4.2งบกลาง'!G27)</f>
        <v>190000</v>
      </c>
      <c r="P37" s="2">
        <f>SUM('[1]4.2งบกลาง'!H27)</f>
        <v>190000</v>
      </c>
    </row>
    <row r="38" spans="1:16" x14ac:dyDescent="0.3">
      <c r="A38" s="21" t="s">
        <v>34</v>
      </c>
      <c r="B38" s="58">
        <v>5</v>
      </c>
      <c r="C38" s="24">
        <f>SUM(M38)</f>
        <v>145000</v>
      </c>
      <c r="D38" s="25">
        <v>4</v>
      </c>
      <c r="E38" s="24">
        <f>SUM(N38)</f>
        <v>145000</v>
      </c>
      <c r="F38" s="62">
        <v>4</v>
      </c>
      <c r="G38" s="24">
        <f>SUM(O38)</f>
        <v>145000</v>
      </c>
      <c r="H38" s="58">
        <v>4</v>
      </c>
      <c r="I38" s="24">
        <f>SUM(P38)</f>
        <v>145000</v>
      </c>
      <c r="J38" s="29">
        <f t="shared" si="9"/>
        <v>17</v>
      </c>
      <c r="K38" s="29">
        <f t="shared" si="10"/>
        <v>435000</v>
      </c>
      <c r="M38" s="30">
        <f>SUM('[1]4.3สร้างความเข้มแข็งของชุมชน'!$E$26)</f>
        <v>145000</v>
      </c>
      <c r="N38" s="2">
        <f>SUM('[1]4.3สร้างความเข้มแข็งของชุมชน'!$F$26)</f>
        <v>145000</v>
      </c>
      <c r="O38" s="2">
        <f>SUM('[1]4.3สร้างความเข้มแข็งของชุมชน'!$G$26)</f>
        <v>145000</v>
      </c>
      <c r="P38" s="2">
        <f>SUM('[1]4.3สร้างความเข้มแข็งของชุมชน'!$H$26)</f>
        <v>145000</v>
      </c>
    </row>
    <row r="39" spans="1:16" s="67" customFormat="1" x14ac:dyDescent="0.3">
      <c r="A39" s="65" t="s">
        <v>18</v>
      </c>
      <c r="B39" s="38">
        <f>SUM(B36:B38)</f>
        <v>24</v>
      </c>
      <c r="C39" s="38">
        <f t="shared" ref="C39:I39" si="11">SUM(C36:C38)</f>
        <v>14851500</v>
      </c>
      <c r="D39" s="38">
        <f t="shared" si="11"/>
        <v>20</v>
      </c>
      <c r="E39" s="38">
        <f t="shared" si="11"/>
        <v>3251500</v>
      </c>
      <c r="F39" s="38">
        <f t="shared" si="11"/>
        <v>17</v>
      </c>
      <c r="G39" s="38">
        <f t="shared" si="11"/>
        <v>2216500</v>
      </c>
      <c r="H39" s="38">
        <f t="shared" si="11"/>
        <v>20</v>
      </c>
      <c r="I39" s="38">
        <f t="shared" si="11"/>
        <v>3251500</v>
      </c>
      <c r="J39" s="38">
        <f t="shared" si="9"/>
        <v>81</v>
      </c>
      <c r="K39" s="38">
        <f t="shared" si="10"/>
        <v>21354500</v>
      </c>
      <c r="M39" s="71"/>
      <c r="N39" s="72"/>
      <c r="O39" s="72"/>
      <c r="P39" s="72"/>
    </row>
    <row r="40" spans="1:16" s="67" customFormat="1" x14ac:dyDescent="0.3">
      <c r="A40" s="73" t="s">
        <v>35</v>
      </c>
      <c r="B40" s="38">
        <v>18</v>
      </c>
      <c r="C40" s="74">
        <v>1090500</v>
      </c>
      <c r="D40" s="74">
        <v>1</v>
      </c>
      <c r="E40" s="74">
        <f>SUM(N40)</f>
        <v>784000</v>
      </c>
      <c r="F40" s="74">
        <v>1</v>
      </c>
      <c r="G40" s="74">
        <f>SUM(O40)</f>
        <v>3500000</v>
      </c>
      <c r="H40" s="74">
        <v>0</v>
      </c>
      <c r="I40" s="74">
        <v>0</v>
      </c>
      <c r="J40" s="38">
        <f t="shared" si="9"/>
        <v>20</v>
      </c>
      <c r="K40" s="38">
        <f t="shared" si="10"/>
        <v>1874500</v>
      </c>
      <c r="M40" s="71">
        <f>SUM([1]ครุภัณฑ์!G41)</f>
        <v>1083300</v>
      </c>
      <c r="N40" s="72">
        <f>SUM([1]ครุภัณฑ์!H41)</f>
        <v>784000</v>
      </c>
      <c r="O40" s="72">
        <f>SUM([1]ครุภัณฑ์!I41)</f>
        <v>3500000</v>
      </c>
      <c r="P40" s="72">
        <v>0</v>
      </c>
    </row>
    <row r="41" spans="1:16" s="67" customFormat="1" x14ac:dyDescent="0.3">
      <c r="A41" s="73" t="s">
        <v>36</v>
      </c>
      <c r="B41" s="38">
        <v>10</v>
      </c>
      <c r="C41" s="74">
        <f>SUM(M41)</f>
        <v>3355000</v>
      </c>
      <c r="D41" s="74">
        <v>10</v>
      </c>
      <c r="E41" s="74">
        <f>SUM(N41)</f>
        <v>3355000</v>
      </c>
      <c r="F41" s="74">
        <v>10</v>
      </c>
      <c r="G41" s="74">
        <f>SUM(O41)</f>
        <v>3355000</v>
      </c>
      <c r="H41" s="74">
        <v>10</v>
      </c>
      <c r="I41" s="74">
        <f>SUM(P41)</f>
        <v>3355000</v>
      </c>
      <c r="J41" s="38">
        <f t="shared" si="9"/>
        <v>40</v>
      </c>
      <c r="K41" s="29">
        <f t="shared" si="10"/>
        <v>10065000</v>
      </c>
      <c r="M41" s="71">
        <v>3355000</v>
      </c>
      <c r="N41" s="71">
        <v>3355000</v>
      </c>
      <c r="O41" s="71">
        <v>3355000</v>
      </c>
      <c r="P41" s="30">
        <v>3355000</v>
      </c>
    </row>
    <row r="42" spans="1:16" s="67" customFormat="1" x14ac:dyDescent="0.3">
      <c r="A42" s="73"/>
      <c r="B42" s="38"/>
      <c r="C42" s="74"/>
      <c r="D42" s="74"/>
      <c r="E42" s="74"/>
      <c r="F42" s="74"/>
      <c r="G42" s="74"/>
      <c r="H42" s="74"/>
      <c r="I42" s="74"/>
      <c r="J42" s="38"/>
      <c r="K42" s="38"/>
      <c r="M42" s="71"/>
      <c r="N42" s="71"/>
      <c r="O42" s="71"/>
      <c r="P42" s="30"/>
    </row>
    <row r="43" spans="1:16" s="67" customFormat="1" x14ac:dyDescent="0.3">
      <c r="A43" s="75" t="s">
        <v>37</v>
      </c>
      <c r="B43" s="76">
        <f t="shared" ref="B43:K43" si="12">SUM(B12,B20,B34,B39:B41)</f>
        <v>253</v>
      </c>
      <c r="C43" s="76">
        <f t="shared" si="12"/>
        <v>192537750</v>
      </c>
      <c r="D43" s="76">
        <f t="shared" si="12"/>
        <v>163</v>
      </c>
      <c r="E43" s="76">
        <f t="shared" si="12"/>
        <v>53837800</v>
      </c>
      <c r="F43" s="76">
        <f t="shared" si="12"/>
        <v>154</v>
      </c>
      <c r="G43" s="76">
        <f t="shared" si="12"/>
        <v>62940300</v>
      </c>
      <c r="H43" s="76">
        <f t="shared" si="12"/>
        <v>163</v>
      </c>
      <c r="I43" s="76">
        <f t="shared" si="12"/>
        <v>52002050</v>
      </c>
      <c r="J43" s="76">
        <f t="shared" si="12"/>
        <v>733</v>
      </c>
      <c r="K43" s="76">
        <f t="shared" si="12"/>
        <v>298377600</v>
      </c>
      <c r="M43" s="71"/>
      <c r="N43" s="72"/>
      <c r="O43" s="72"/>
      <c r="P43" s="72"/>
    </row>
    <row r="44" spans="1:16" x14ac:dyDescent="0.3">
      <c r="B44" s="77"/>
      <c r="C44" s="78"/>
      <c r="D44" s="78"/>
      <c r="E44" s="78"/>
      <c r="F44" s="78"/>
      <c r="G44" s="78"/>
      <c r="H44" s="77"/>
      <c r="I44" s="78"/>
      <c r="J44" s="78"/>
      <c r="K44" s="78"/>
      <c r="M44" s="30"/>
      <c r="N44" s="2"/>
      <c r="O44" s="2"/>
      <c r="P44" s="2"/>
    </row>
    <row r="48" spans="1:16" x14ac:dyDescent="0.3">
      <c r="A48" s="79"/>
      <c r="B48" s="59"/>
      <c r="C48" s="59"/>
      <c r="D48" s="59"/>
      <c r="E48" s="59"/>
    </row>
    <row r="49" spans="11:11" x14ac:dyDescent="0.3">
      <c r="K49" s="2">
        <v>51</v>
      </c>
    </row>
    <row r="55" spans="11:11" x14ac:dyDescent="0.3">
      <c r="K55" s="2">
        <v>110</v>
      </c>
    </row>
    <row r="57" spans="11:11" x14ac:dyDescent="0.3">
      <c r="K57" s="2">
        <v>8</v>
      </c>
    </row>
  </sheetData>
  <mergeCells count="13">
    <mergeCell ref="A26:K26"/>
    <mergeCell ref="B27:C27"/>
    <mergeCell ref="D27:E27"/>
    <mergeCell ref="F27:G27"/>
    <mergeCell ref="H27:I27"/>
    <mergeCell ref="J27:K27"/>
    <mergeCell ref="A2:K2"/>
    <mergeCell ref="A3:K3"/>
    <mergeCell ref="B4:C4"/>
    <mergeCell ref="D4:E4"/>
    <mergeCell ref="F4:G4"/>
    <mergeCell ref="H4:I4"/>
    <mergeCell ref="J4:K4"/>
  </mergeCells>
  <pageMargins left="0.59055118110236227" right="0.59055118110236227" top="1.181102362204724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view="pageBreakPreview" topLeftCell="A61" zoomScale="110" zoomScaleNormal="100" zoomScaleSheetLayoutView="110" workbookViewId="0">
      <selection activeCell="G61" sqref="G61"/>
    </sheetView>
  </sheetViews>
  <sheetFormatPr defaultRowHeight="18" x14ac:dyDescent="0.2"/>
  <cols>
    <col min="1" max="1" width="2.125" style="159" customWidth="1"/>
    <col min="2" max="2" width="17.875" style="159" customWidth="1"/>
    <col min="3" max="3" width="13.875" style="159" customWidth="1"/>
    <col min="4" max="4" width="13.25" style="159" customWidth="1"/>
    <col min="5" max="5" width="12.25" style="159" customWidth="1"/>
    <col min="6" max="6" width="12.125" style="159" customWidth="1"/>
    <col min="7" max="7" width="12" style="159" customWidth="1"/>
    <col min="8" max="8" width="11.875" style="159" customWidth="1"/>
    <col min="9" max="9" width="6.625" style="159" customWidth="1"/>
    <col min="10" max="10" width="10.25" style="159" customWidth="1"/>
    <col min="11" max="11" width="8.25" style="159" customWidth="1"/>
    <col min="12" max="12" width="8" style="159" customWidth="1"/>
    <col min="13" max="256" width="9" style="159"/>
    <col min="257" max="257" width="2.5" style="159" customWidth="1"/>
    <col min="258" max="258" width="19.25" style="159" customWidth="1"/>
    <col min="259" max="259" width="13.25" style="159" customWidth="1"/>
    <col min="260" max="260" width="15" style="159" customWidth="1"/>
    <col min="261" max="261" width="9" style="159" customWidth="1"/>
    <col min="262" max="262" width="9.375" style="159" customWidth="1"/>
    <col min="263" max="263" width="9" style="159" customWidth="1"/>
    <col min="264" max="264" width="10.625" style="159" customWidth="1"/>
    <col min="265" max="265" width="8.125" style="159" customWidth="1"/>
    <col min="266" max="266" width="10.25" style="159" customWidth="1"/>
    <col min="267" max="267" width="6.75" style="159" customWidth="1"/>
    <col min="268" max="268" width="7.375" style="159" customWidth="1"/>
    <col min="269" max="512" width="9" style="159"/>
    <col min="513" max="513" width="2.5" style="159" customWidth="1"/>
    <col min="514" max="514" width="19.25" style="159" customWidth="1"/>
    <col min="515" max="515" width="13.25" style="159" customWidth="1"/>
    <col min="516" max="516" width="15" style="159" customWidth="1"/>
    <col min="517" max="517" width="9" style="159" customWidth="1"/>
    <col min="518" max="518" width="9.375" style="159" customWidth="1"/>
    <col min="519" max="519" width="9" style="159" customWidth="1"/>
    <col min="520" max="520" width="10.625" style="159" customWidth="1"/>
    <col min="521" max="521" width="8.125" style="159" customWidth="1"/>
    <col min="522" max="522" width="10.25" style="159" customWidth="1"/>
    <col min="523" max="523" width="6.75" style="159" customWidth="1"/>
    <col min="524" max="524" width="7.375" style="159" customWidth="1"/>
    <col min="525" max="768" width="9" style="159"/>
    <col min="769" max="769" width="2.5" style="159" customWidth="1"/>
    <col min="770" max="770" width="19.25" style="159" customWidth="1"/>
    <col min="771" max="771" width="13.25" style="159" customWidth="1"/>
    <col min="772" max="772" width="15" style="159" customWidth="1"/>
    <col min="773" max="773" width="9" style="159" customWidth="1"/>
    <col min="774" max="774" width="9.375" style="159" customWidth="1"/>
    <col min="775" max="775" width="9" style="159" customWidth="1"/>
    <col min="776" max="776" width="10.625" style="159" customWidth="1"/>
    <col min="777" max="777" width="8.125" style="159" customWidth="1"/>
    <col min="778" max="778" width="10.25" style="159" customWidth="1"/>
    <col min="779" max="779" width="6.75" style="159" customWidth="1"/>
    <col min="780" max="780" width="7.375" style="159" customWidth="1"/>
    <col min="781" max="1024" width="9" style="159"/>
    <col min="1025" max="1025" width="2.5" style="159" customWidth="1"/>
    <col min="1026" max="1026" width="19.25" style="159" customWidth="1"/>
    <col min="1027" max="1027" width="13.25" style="159" customWidth="1"/>
    <col min="1028" max="1028" width="15" style="159" customWidth="1"/>
    <col min="1029" max="1029" width="9" style="159" customWidth="1"/>
    <col min="1030" max="1030" width="9.375" style="159" customWidth="1"/>
    <col min="1031" max="1031" width="9" style="159" customWidth="1"/>
    <col min="1032" max="1032" width="10.625" style="159" customWidth="1"/>
    <col min="1033" max="1033" width="8.125" style="159" customWidth="1"/>
    <col min="1034" max="1034" width="10.25" style="159" customWidth="1"/>
    <col min="1035" max="1035" width="6.75" style="159" customWidth="1"/>
    <col min="1036" max="1036" width="7.375" style="159" customWidth="1"/>
    <col min="1037" max="1280" width="9" style="159"/>
    <col min="1281" max="1281" width="2.5" style="159" customWidth="1"/>
    <col min="1282" max="1282" width="19.25" style="159" customWidth="1"/>
    <col min="1283" max="1283" width="13.25" style="159" customWidth="1"/>
    <col min="1284" max="1284" width="15" style="159" customWidth="1"/>
    <col min="1285" max="1285" width="9" style="159" customWidth="1"/>
    <col min="1286" max="1286" width="9.375" style="159" customWidth="1"/>
    <col min="1287" max="1287" width="9" style="159" customWidth="1"/>
    <col min="1288" max="1288" width="10.625" style="159" customWidth="1"/>
    <col min="1289" max="1289" width="8.125" style="159" customWidth="1"/>
    <col min="1290" max="1290" width="10.25" style="159" customWidth="1"/>
    <col min="1291" max="1291" width="6.75" style="159" customWidth="1"/>
    <col min="1292" max="1292" width="7.375" style="159" customWidth="1"/>
    <col min="1293" max="1536" width="9" style="159"/>
    <col min="1537" max="1537" width="2.5" style="159" customWidth="1"/>
    <col min="1538" max="1538" width="19.25" style="159" customWidth="1"/>
    <col min="1539" max="1539" width="13.25" style="159" customWidth="1"/>
    <col min="1540" max="1540" width="15" style="159" customWidth="1"/>
    <col min="1541" max="1541" width="9" style="159" customWidth="1"/>
    <col min="1542" max="1542" width="9.375" style="159" customWidth="1"/>
    <col min="1543" max="1543" width="9" style="159" customWidth="1"/>
    <col min="1544" max="1544" width="10.625" style="159" customWidth="1"/>
    <col min="1545" max="1545" width="8.125" style="159" customWidth="1"/>
    <col min="1546" max="1546" width="10.25" style="159" customWidth="1"/>
    <col min="1547" max="1547" width="6.75" style="159" customWidth="1"/>
    <col min="1548" max="1548" width="7.375" style="159" customWidth="1"/>
    <col min="1549" max="1792" width="9" style="159"/>
    <col min="1793" max="1793" width="2.5" style="159" customWidth="1"/>
    <col min="1794" max="1794" width="19.25" style="159" customWidth="1"/>
    <col min="1795" max="1795" width="13.25" style="159" customWidth="1"/>
    <col min="1796" max="1796" width="15" style="159" customWidth="1"/>
    <col min="1797" max="1797" width="9" style="159" customWidth="1"/>
    <col min="1798" max="1798" width="9.375" style="159" customWidth="1"/>
    <col min="1799" max="1799" width="9" style="159" customWidth="1"/>
    <col min="1800" max="1800" width="10.625" style="159" customWidth="1"/>
    <col min="1801" max="1801" width="8.125" style="159" customWidth="1"/>
    <col min="1802" max="1802" width="10.25" style="159" customWidth="1"/>
    <col min="1803" max="1803" width="6.75" style="159" customWidth="1"/>
    <col min="1804" max="1804" width="7.375" style="159" customWidth="1"/>
    <col min="1805" max="2048" width="9" style="159"/>
    <col min="2049" max="2049" width="2.5" style="159" customWidth="1"/>
    <col min="2050" max="2050" width="19.25" style="159" customWidth="1"/>
    <col min="2051" max="2051" width="13.25" style="159" customWidth="1"/>
    <col min="2052" max="2052" width="15" style="159" customWidth="1"/>
    <col min="2053" max="2053" width="9" style="159" customWidth="1"/>
    <col min="2054" max="2054" width="9.375" style="159" customWidth="1"/>
    <col min="2055" max="2055" width="9" style="159" customWidth="1"/>
    <col min="2056" max="2056" width="10.625" style="159" customWidth="1"/>
    <col min="2057" max="2057" width="8.125" style="159" customWidth="1"/>
    <col min="2058" max="2058" width="10.25" style="159" customWidth="1"/>
    <col min="2059" max="2059" width="6.75" style="159" customWidth="1"/>
    <col min="2060" max="2060" width="7.375" style="159" customWidth="1"/>
    <col min="2061" max="2304" width="9" style="159"/>
    <col min="2305" max="2305" width="2.5" style="159" customWidth="1"/>
    <col min="2306" max="2306" width="19.25" style="159" customWidth="1"/>
    <col min="2307" max="2307" width="13.25" style="159" customWidth="1"/>
    <col min="2308" max="2308" width="15" style="159" customWidth="1"/>
    <col min="2309" max="2309" width="9" style="159" customWidth="1"/>
    <col min="2310" max="2310" width="9.375" style="159" customWidth="1"/>
    <col min="2311" max="2311" width="9" style="159" customWidth="1"/>
    <col min="2312" max="2312" width="10.625" style="159" customWidth="1"/>
    <col min="2313" max="2313" width="8.125" style="159" customWidth="1"/>
    <col min="2314" max="2314" width="10.25" style="159" customWidth="1"/>
    <col min="2315" max="2315" width="6.75" style="159" customWidth="1"/>
    <col min="2316" max="2316" width="7.375" style="159" customWidth="1"/>
    <col min="2317" max="2560" width="9" style="159"/>
    <col min="2561" max="2561" width="2.5" style="159" customWidth="1"/>
    <col min="2562" max="2562" width="19.25" style="159" customWidth="1"/>
    <col min="2563" max="2563" width="13.25" style="159" customWidth="1"/>
    <col min="2564" max="2564" width="15" style="159" customWidth="1"/>
    <col min="2565" max="2565" width="9" style="159" customWidth="1"/>
    <col min="2566" max="2566" width="9.375" style="159" customWidth="1"/>
    <col min="2567" max="2567" width="9" style="159" customWidth="1"/>
    <col min="2568" max="2568" width="10.625" style="159" customWidth="1"/>
    <col min="2569" max="2569" width="8.125" style="159" customWidth="1"/>
    <col min="2570" max="2570" width="10.25" style="159" customWidth="1"/>
    <col min="2571" max="2571" width="6.75" style="159" customWidth="1"/>
    <col min="2572" max="2572" width="7.375" style="159" customWidth="1"/>
    <col min="2573" max="2816" width="9" style="159"/>
    <col min="2817" max="2817" width="2.5" style="159" customWidth="1"/>
    <col min="2818" max="2818" width="19.25" style="159" customWidth="1"/>
    <col min="2819" max="2819" width="13.25" style="159" customWidth="1"/>
    <col min="2820" max="2820" width="15" style="159" customWidth="1"/>
    <col min="2821" max="2821" width="9" style="159" customWidth="1"/>
    <col min="2822" max="2822" width="9.375" style="159" customWidth="1"/>
    <col min="2823" max="2823" width="9" style="159" customWidth="1"/>
    <col min="2824" max="2824" width="10.625" style="159" customWidth="1"/>
    <col min="2825" max="2825" width="8.125" style="159" customWidth="1"/>
    <col min="2826" max="2826" width="10.25" style="159" customWidth="1"/>
    <col min="2827" max="2827" width="6.75" style="159" customWidth="1"/>
    <col min="2828" max="2828" width="7.375" style="159" customWidth="1"/>
    <col min="2829" max="3072" width="9" style="159"/>
    <col min="3073" max="3073" width="2.5" style="159" customWidth="1"/>
    <col min="3074" max="3074" width="19.25" style="159" customWidth="1"/>
    <col min="3075" max="3075" width="13.25" style="159" customWidth="1"/>
    <col min="3076" max="3076" width="15" style="159" customWidth="1"/>
    <col min="3077" max="3077" width="9" style="159" customWidth="1"/>
    <col min="3078" max="3078" width="9.375" style="159" customWidth="1"/>
    <col min="3079" max="3079" width="9" style="159" customWidth="1"/>
    <col min="3080" max="3080" width="10.625" style="159" customWidth="1"/>
    <col min="3081" max="3081" width="8.125" style="159" customWidth="1"/>
    <col min="3082" max="3082" width="10.25" style="159" customWidth="1"/>
    <col min="3083" max="3083" width="6.75" style="159" customWidth="1"/>
    <col min="3084" max="3084" width="7.375" style="159" customWidth="1"/>
    <col min="3085" max="3328" width="9" style="159"/>
    <col min="3329" max="3329" width="2.5" style="159" customWidth="1"/>
    <col min="3330" max="3330" width="19.25" style="159" customWidth="1"/>
    <col min="3331" max="3331" width="13.25" style="159" customWidth="1"/>
    <col min="3332" max="3332" width="15" style="159" customWidth="1"/>
    <col min="3333" max="3333" width="9" style="159" customWidth="1"/>
    <col min="3334" max="3334" width="9.375" style="159" customWidth="1"/>
    <col min="3335" max="3335" width="9" style="159" customWidth="1"/>
    <col min="3336" max="3336" width="10.625" style="159" customWidth="1"/>
    <col min="3337" max="3337" width="8.125" style="159" customWidth="1"/>
    <col min="3338" max="3338" width="10.25" style="159" customWidth="1"/>
    <col min="3339" max="3339" width="6.75" style="159" customWidth="1"/>
    <col min="3340" max="3340" width="7.375" style="159" customWidth="1"/>
    <col min="3341" max="3584" width="9" style="159"/>
    <col min="3585" max="3585" width="2.5" style="159" customWidth="1"/>
    <col min="3586" max="3586" width="19.25" style="159" customWidth="1"/>
    <col min="3587" max="3587" width="13.25" style="159" customWidth="1"/>
    <col min="3588" max="3588" width="15" style="159" customWidth="1"/>
    <col min="3589" max="3589" width="9" style="159" customWidth="1"/>
    <col min="3590" max="3590" width="9.375" style="159" customWidth="1"/>
    <col min="3591" max="3591" width="9" style="159" customWidth="1"/>
    <col min="3592" max="3592" width="10.625" style="159" customWidth="1"/>
    <col min="3593" max="3593" width="8.125" style="159" customWidth="1"/>
    <col min="3594" max="3594" width="10.25" style="159" customWidth="1"/>
    <col min="3595" max="3595" width="6.75" style="159" customWidth="1"/>
    <col min="3596" max="3596" width="7.375" style="159" customWidth="1"/>
    <col min="3597" max="3840" width="9" style="159"/>
    <col min="3841" max="3841" width="2.5" style="159" customWidth="1"/>
    <col min="3842" max="3842" width="19.25" style="159" customWidth="1"/>
    <col min="3843" max="3843" width="13.25" style="159" customWidth="1"/>
    <col min="3844" max="3844" width="15" style="159" customWidth="1"/>
    <col min="3845" max="3845" width="9" style="159" customWidth="1"/>
    <col min="3846" max="3846" width="9.375" style="159" customWidth="1"/>
    <col min="3847" max="3847" width="9" style="159" customWidth="1"/>
    <col min="3848" max="3848" width="10.625" style="159" customWidth="1"/>
    <col min="3849" max="3849" width="8.125" style="159" customWidth="1"/>
    <col min="3850" max="3850" width="10.25" style="159" customWidth="1"/>
    <col min="3851" max="3851" width="6.75" style="159" customWidth="1"/>
    <col min="3852" max="3852" width="7.375" style="159" customWidth="1"/>
    <col min="3853" max="4096" width="9" style="159"/>
    <col min="4097" max="4097" width="2.5" style="159" customWidth="1"/>
    <col min="4098" max="4098" width="19.25" style="159" customWidth="1"/>
    <col min="4099" max="4099" width="13.25" style="159" customWidth="1"/>
    <col min="4100" max="4100" width="15" style="159" customWidth="1"/>
    <col min="4101" max="4101" width="9" style="159" customWidth="1"/>
    <col min="4102" max="4102" width="9.375" style="159" customWidth="1"/>
    <col min="4103" max="4103" width="9" style="159" customWidth="1"/>
    <col min="4104" max="4104" width="10.625" style="159" customWidth="1"/>
    <col min="4105" max="4105" width="8.125" style="159" customWidth="1"/>
    <col min="4106" max="4106" width="10.25" style="159" customWidth="1"/>
    <col min="4107" max="4107" width="6.75" style="159" customWidth="1"/>
    <col min="4108" max="4108" width="7.375" style="159" customWidth="1"/>
    <col min="4109" max="4352" width="9" style="159"/>
    <col min="4353" max="4353" width="2.5" style="159" customWidth="1"/>
    <col min="4354" max="4354" width="19.25" style="159" customWidth="1"/>
    <col min="4355" max="4355" width="13.25" style="159" customWidth="1"/>
    <col min="4356" max="4356" width="15" style="159" customWidth="1"/>
    <col min="4357" max="4357" width="9" style="159" customWidth="1"/>
    <col min="4358" max="4358" width="9.375" style="159" customWidth="1"/>
    <col min="4359" max="4359" width="9" style="159" customWidth="1"/>
    <col min="4360" max="4360" width="10.625" style="159" customWidth="1"/>
    <col min="4361" max="4361" width="8.125" style="159" customWidth="1"/>
    <col min="4362" max="4362" width="10.25" style="159" customWidth="1"/>
    <col min="4363" max="4363" width="6.75" style="159" customWidth="1"/>
    <col min="4364" max="4364" width="7.375" style="159" customWidth="1"/>
    <col min="4365" max="4608" width="9" style="159"/>
    <col min="4609" max="4609" width="2.5" style="159" customWidth="1"/>
    <col min="4610" max="4610" width="19.25" style="159" customWidth="1"/>
    <col min="4611" max="4611" width="13.25" style="159" customWidth="1"/>
    <col min="4612" max="4612" width="15" style="159" customWidth="1"/>
    <col min="4613" max="4613" width="9" style="159" customWidth="1"/>
    <col min="4614" max="4614" width="9.375" style="159" customWidth="1"/>
    <col min="4615" max="4615" width="9" style="159" customWidth="1"/>
    <col min="4616" max="4616" width="10.625" style="159" customWidth="1"/>
    <col min="4617" max="4617" width="8.125" style="159" customWidth="1"/>
    <col min="4618" max="4618" width="10.25" style="159" customWidth="1"/>
    <col min="4619" max="4619" width="6.75" style="159" customWidth="1"/>
    <col min="4620" max="4620" width="7.375" style="159" customWidth="1"/>
    <col min="4621" max="4864" width="9" style="159"/>
    <col min="4865" max="4865" width="2.5" style="159" customWidth="1"/>
    <col min="4866" max="4866" width="19.25" style="159" customWidth="1"/>
    <col min="4867" max="4867" width="13.25" style="159" customWidth="1"/>
    <col min="4868" max="4868" width="15" style="159" customWidth="1"/>
    <col min="4869" max="4869" width="9" style="159" customWidth="1"/>
    <col min="4870" max="4870" width="9.375" style="159" customWidth="1"/>
    <col min="4871" max="4871" width="9" style="159" customWidth="1"/>
    <col min="4872" max="4872" width="10.625" style="159" customWidth="1"/>
    <col min="4873" max="4873" width="8.125" style="159" customWidth="1"/>
    <col min="4874" max="4874" width="10.25" style="159" customWidth="1"/>
    <col min="4875" max="4875" width="6.75" style="159" customWidth="1"/>
    <col min="4876" max="4876" width="7.375" style="159" customWidth="1"/>
    <col min="4877" max="5120" width="9" style="159"/>
    <col min="5121" max="5121" width="2.5" style="159" customWidth="1"/>
    <col min="5122" max="5122" width="19.25" style="159" customWidth="1"/>
    <col min="5123" max="5123" width="13.25" style="159" customWidth="1"/>
    <col min="5124" max="5124" width="15" style="159" customWidth="1"/>
    <col min="5125" max="5125" width="9" style="159" customWidth="1"/>
    <col min="5126" max="5126" width="9.375" style="159" customWidth="1"/>
    <col min="5127" max="5127" width="9" style="159" customWidth="1"/>
    <col min="5128" max="5128" width="10.625" style="159" customWidth="1"/>
    <col min="5129" max="5129" width="8.125" style="159" customWidth="1"/>
    <col min="5130" max="5130" width="10.25" style="159" customWidth="1"/>
    <col min="5131" max="5131" width="6.75" style="159" customWidth="1"/>
    <col min="5132" max="5132" width="7.375" style="159" customWidth="1"/>
    <col min="5133" max="5376" width="9" style="159"/>
    <col min="5377" max="5377" width="2.5" style="159" customWidth="1"/>
    <col min="5378" max="5378" width="19.25" style="159" customWidth="1"/>
    <col min="5379" max="5379" width="13.25" style="159" customWidth="1"/>
    <col min="5380" max="5380" width="15" style="159" customWidth="1"/>
    <col min="5381" max="5381" width="9" style="159" customWidth="1"/>
    <col min="5382" max="5382" width="9.375" style="159" customWidth="1"/>
    <col min="5383" max="5383" width="9" style="159" customWidth="1"/>
    <col min="5384" max="5384" width="10.625" style="159" customWidth="1"/>
    <col min="5385" max="5385" width="8.125" style="159" customWidth="1"/>
    <col min="5386" max="5386" width="10.25" style="159" customWidth="1"/>
    <col min="5387" max="5387" width="6.75" style="159" customWidth="1"/>
    <col min="5388" max="5388" width="7.375" style="159" customWidth="1"/>
    <col min="5389" max="5632" width="9" style="159"/>
    <col min="5633" max="5633" width="2.5" style="159" customWidth="1"/>
    <col min="5634" max="5634" width="19.25" style="159" customWidth="1"/>
    <col min="5635" max="5635" width="13.25" style="159" customWidth="1"/>
    <col min="5636" max="5636" width="15" style="159" customWidth="1"/>
    <col min="5637" max="5637" width="9" style="159" customWidth="1"/>
    <col min="5638" max="5638" width="9.375" style="159" customWidth="1"/>
    <col min="5639" max="5639" width="9" style="159" customWidth="1"/>
    <col min="5640" max="5640" width="10.625" style="159" customWidth="1"/>
    <col min="5641" max="5641" width="8.125" style="159" customWidth="1"/>
    <col min="5642" max="5642" width="10.25" style="159" customWidth="1"/>
    <col min="5643" max="5643" width="6.75" style="159" customWidth="1"/>
    <col min="5644" max="5644" width="7.375" style="159" customWidth="1"/>
    <col min="5645" max="5888" width="9" style="159"/>
    <col min="5889" max="5889" width="2.5" style="159" customWidth="1"/>
    <col min="5890" max="5890" width="19.25" style="159" customWidth="1"/>
    <col min="5891" max="5891" width="13.25" style="159" customWidth="1"/>
    <col min="5892" max="5892" width="15" style="159" customWidth="1"/>
    <col min="5893" max="5893" width="9" style="159" customWidth="1"/>
    <col min="5894" max="5894" width="9.375" style="159" customWidth="1"/>
    <col min="5895" max="5895" width="9" style="159" customWidth="1"/>
    <col min="5896" max="5896" width="10.625" style="159" customWidth="1"/>
    <col min="5897" max="5897" width="8.125" style="159" customWidth="1"/>
    <col min="5898" max="5898" width="10.25" style="159" customWidth="1"/>
    <col min="5899" max="5899" width="6.75" style="159" customWidth="1"/>
    <col min="5900" max="5900" width="7.375" style="159" customWidth="1"/>
    <col min="5901" max="6144" width="9" style="159"/>
    <col min="6145" max="6145" width="2.5" style="159" customWidth="1"/>
    <col min="6146" max="6146" width="19.25" style="159" customWidth="1"/>
    <col min="6147" max="6147" width="13.25" style="159" customWidth="1"/>
    <col min="6148" max="6148" width="15" style="159" customWidth="1"/>
    <col min="6149" max="6149" width="9" style="159" customWidth="1"/>
    <col min="6150" max="6150" width="9.375" style="159" customWidth="1"/>
    <col min="6151" max="6151" width="9" style="159" customWidth="1"/>
    <col min="6152" max="6152" width="10.625" style="159" customWidth="1"/>
    <col min="6153" max="6153" width="8.125" style="159" customWidth="1"/>
    <col min="6154" max="6154" width="10.25" style="159" customWidth="1"/>
    <col min="6155" max="6155" width="6.75" style="159" customWidth="1"/>
    <col min="6156" max="6156" width="7.375" style="159" customWidth="1"/>
    <col min="6157" max="6400" width="9" style="159"/>
    <col min="6401" max="6401" width="2.5" style="159" customWidth="1"/>
    <col min="6402" max="6402" width="19.25" style="159" customWidth="1"/>
    <col min="6403" max="6403" width="13.25" style="159" customWidth="1"/>
    <col min="6404" max="6404" width="15" style="159" customWidth="1"/>
    <col min="6405" max="6405" width="9" style="159" customWidth="1"/>
    <col min="6406" max="6406" width="9.375" style="159" customWidth="1"/>
    <col min="6407" max="6407" width="9" style="159" customWidth="1"/>
    <col min="6408" max="6408" width="10.625" style="159" customWidth="1"/>
    <col min="6409" max="6409" width="8.125" style="159" customWidth="1"/>
    <col min="6410" max="6410" width="10.25" style="159" customWidth="1"/>
    <col min="6411" max="6411" width="6.75" style="159" customWidth="1"/>
    <col min="6412" max="6412" width="7.375" style="159" customWidth="1"/>
    <col min="6413" max="6656" width="9" style="159"/>
    <col min="6657" max="6657" width="2.5" style="159" customWidth="1"/>
    <col min="6658" max="6658" width="19.25" style="159" customWidth="1"/>
    <col min="6659" max="6659" width="13.25" style="159" customWidth="1"/>
    <col min="6660" max="6660" width="15" style="159" customWidth="1"/>
    <col min="6661" max="6661" width="9" style="159" customWidth="1"/>
    <col min="6662" max="6662" width="9.375" style="159" customWidth="1"/>
    <col min="6663" max="6663" width="9" style="159" customWidth="1"/>
    <col min="6664" max="6664" width="10.625" style="159" customWidth="1"/>
    <col min="6665" max="6665" width="8.125" style="159" customWidth="1"/>
    <col min="6666" max="6666" width="10.25" style="159" customWidth="1"/>
    <col min="6667" max="6667" width="6.75" style="159" customWidth="1"/>
    <col min="6668" max="6668" width="7.375" style="159" customWidth="1"/>
    <col min="6669" max="6912" width="9" style="159"/>
    <col min="6913" max="6913" width="2.5" style="159" customWidth="1"/>
    <col min="6914" max="6914" width="19.25" style="159" customWidth="1"/>
    <col min="6915" max="6915" width="13.25" style="159" customWidth="1"/>
    <col min="6916" max="6916" width="15" style="159" customWidth="1"/>
    <col min="6917" max="6917" width="9" style="159" customWidth="1"/>
    <col min="6918" max="6918" width="9.375" style="159" customWidth="1"/>
    <col min="6919" max="6919" width="9" style="159" customWidth="1"/>
    <col min="6920" max="6920" width="10.625" style="159" customWidth="1"/>
    <col min="6921" max="6921" width="8.125" style="159" customWidth="1"/>
    <col min="6922" max="6922" width="10.25" style="159" customWidth="1"/>
    <col min="6923" max="6923" width="6.75" style="159" customWidth="1"/>
    <col min="6924" max="6924" width="7.375" style="159" customWidth="1"/>
    <col min="6925" max="7168" width="9" style="159"/>
    <col min="7169" max="7169" width="2.5" style="159" customWidth="1"/>
    <col min="7170" max="7170" width="19.25" style="159" customWidth="1"/>
    <col min="7171" max="7171" width="13.25" style="159" customWidth="1"/>
    <col min="7172" max="7172" width="15" style="159" customWidth="1"/>
    <col min="7173" max="7173" width="9" style="159" customWidth="1"/>
    <col min="7174" max="7174" width="9.375" style="159" customWidth="1"/>
    <col min="7175" max="7175" width="9" style="159" customWidth="1"/>
    <col min="7176" max="7176" width="10.625" style="159" customWidth="1"/>
    <col min="7177" max="7177" width="8.125" style="159" customWidth="1"/>
    <col min="7178" max="7178" width="10.25" style="159" customWidth="1"/>
    <col min="7179" max="7179" width="6.75" style="159" customWidth="1"/>
    <col min="7180" max="7180" width="7.375" style="159" customWidth="1"/>
    <col min="7181" max="7424" width="9" style="159"/>
    <col min="7425" max="7425" width="2.5" style="159" customWidth="1"/>
    <col min="7426" max="7426" width="19.25" style="159" customWidth="1"/>
    <col min="7427" max="7427" width="13.25" style="159" customWidth="1"/>
    <col min="7428" max="7428" width="15" style="159" customWidth="1"/>
    <col min="7429" max="7429" width="9" style="159" customWidth="1"/>
    <col min="7430" max="7430" width="9.375" style="159" customWidth="1"/>
    <col min="7431" max="7431" width="9" style="159" customWidth="1"/>
    <col min="7432" max="7432" width="10.625" style="159" customWidth="1"/>
    <col min="7433" max="7433" width="8.125" style="159" customWidth="1"/>
    <col min="7434" max="7434" width="10.25" style="159" customWidth="1"/>
    <col min="7435" max="7435" width="6.75" style="159" customWidth="1"/>
    <col min="7436" max="7436" width="7.375" style="159" customWidth="1"/>
    <col min="7437" max="7680" width="9" style="159"/>
    <col min="7681" max="7681" width="2.5" style="159" customWidth="1"/>
    <col min="7682" max="7682" width="19.25" style="159" customWidth="1"/>
    <col min="7683" max="7683" width="13.25" style="159" customWidth="1"/>
    <col min="7684" max="7684" width="15" style="159" customWidth="1"/>
    <col min="7685" max="7685" width="9" style="159" customWidth="1"/>
    <col min="7686" max="7686" width="9.375" style="159" customWidth="1"/>
    <col min="7687" max="7687" width="9" style="159" customWidth="1"/>
    <col min="7688" max="7688" width="10.625" style="159" customWidth="1"/>
    <col min="7689" max="7689" width="8.125" style="159" customWidth="1"/>
    <col min="7690" max="7690" width="10.25" style="159" customWidth="1"/>
    <col min="7691" max="7691" width="6.75" style="159" customWidth="1"/>
    <col min="7692" max="7692" width="7.375" style="159" customWidth="1"/>
    <col min="7693" max="7936" width="9" style="159"/>
    <col min="7937" max="7937" width="2.5" style="159" customWidth="1"/>
    <col min="7938" max="7938" width="19.25" style="159" customWidth="1"/>
    <col min="7939" max="7939" width="13.25" style="159" customWidth="1"/>
    <col min="7940" max="7940" width="15" style="159" customWidth="1"/>
    <col min="7941" max="7941" width="9" style="159" customWidth="1"/>
    <col min="7942" max="7942" width="9.375" style="159" customWidth="1"/>
    <col min="7943" max="7943" width="9" style="159" customWidth="1"/>
    <col min="7944" max="7944" width="10.625" style="159" customWidth="1"/>
    <col min="7945" max="7945" width="8.125" style="159" customWidth="1"/>
    <col min="7946" max="7946" width="10.25" style="159" customWidth="1"/>
    <col min="7947" max="7947" width="6.75" style="159" customWidth="1"/>
    <col min="7948" max="7948" width="7.375" style="159" customWidth="1"/>
    <col min="7949" max="8192" width="9" style="159"/>
    <col min="8193" max="8193" width="2.5" style="159" customWidth="1"/>
    <col min="8194" max="8194" width="19.25" style="159" customWidth="1"/>
    <col min="8195" max="8195" width="13.25" style="159" customWidth="1"/>
    <col min="8196" max="8196" width="15" style="159" customWidth="1"/>
    <col min="8197" max="8197" width="9" style="159" customWidth="1"/>
    <col min="8198" max="8198" width="9.375" style="159" customWidth="1"/>
    <col min="8199" max="8199" width="9" style="159" customWidth="1"/>
    <col min="8200" max="8200" width="10.625" style="159" customWidth="1"/>
    <col min="8201" max="8201" width="8.125" style="159" customWidth="1"/>
    <col min="8202" max="8202" width="10.25" style="159" customWidth="1"/>
    <col min="8203" max="8203" width="6.75" style="159" customWidth="1"/>
    <col min="8204" max="8204" width="7.375" style="159" customWidth="1"/>
    <col min="8205" max="8448" width="9" style="159"/>
    <col min="8449" max="8449" width="2.5" style="159" customWidth="1"/>
    <col min="8450" max="8450" width="19.25" style="159" customWidth="1"/>
    <col min="8451" max="8451" width="13.25" style="159" customWidth="1"/>
    <col min="8452" max="8452" width="15" style="159" customWidth="1"/>
    <col min="8453" max="8453" width="9" style="159" customWidth="1"/>
    <col min="8454" max="8454" width="9.375" style="159" customWidth="1"/>
    <col min="8455" max="8455" width="9" style="159" customWidth="1"/>
    <col min="8456" max="8456" width="10.625" style="159" customWidth="1"/>
    <col min="8457" max="8457" width="8.125" style="159" customWidth="1"/>
    <col min="8458" max="8458" width="10.25" style="159" customWidth="1"/>
    <col min="8459" max="8459" width="6.75" style="159" customWidth="1"/>
    <col min="8460" max="8460" width="7.375" style="159" customWidth="1"/>
    <col min="8461" max="8704" width="9" style="159"/>
    <col min="8705" max="8705" width="2.5" style="159" customWidth="1"/>
    <col min="8706" max="8706" width="19.25" style="159" customWidth="1"/>
    <col min="8707" max="8707" width="13.25" style="159" customWidth="1"/>
    <col min="8708" max="8708" width="15" style="159" customWidth="1"/>
    <col min="8709" max="8709" width="9" style="159" customWidth="1"/>
    <col min="8710" max="8710" width="9.375" style="159" customWidth="1"/>
    <col min="8711" max="8711" width="9" style="159" customWidth="1"/>
    <col min="8712" max="8712" width="10.625" style="159" customWidth="1"/>
    <col min="8713" max="8713" width="8.125" style="159" customWidth="1"/>
    <col min="8714" max="8714" width="10.25" style="159" customWidth="1"/>
    <col min="8715" max="8715" width="6.75" style="159" customWidth="1"/>
    <col min="8716" max="8716" width="7.375" style="159" customWidth="1"/>
    <col min="8717" max="8960" width="9" style="159"/>
    <col min="8961" max="8961" width="2.5" style="159" customWidth="1"/>
    <col min="8962" max="8962" width="19.25" style="159" customWidth="1"/>
    <col min="8963" max="8963" width="13.25" style="159" customWidth="1"/>
    <col min="8964" max="8964" width="15" style="159" customWidth="1"/>
    <col min="8965" max="8965" width="9" style="159" customWidth="1"/>
    <col min="8966" max="8966" width="9.375" style="159" customWidth="1"/>
    <col min="8967" max="8967" width="9" style="159" customWidth="1"/>
    <col min="8968" max="8968" width="10.625" style="159" customWidth="1"/>
    <col min="8969" max="8969" width="8.125" style="159" customWidth="1"/>
    <col min="8970" max="8970" width="10.25" style="159" customWidth="1"/>
    <col min="8971" max="8971" width="6.75" style="159" customWidth="1"/>
    <col min="8972" max="8972" width="7.375" style="159" customWidth="1"/>
    <col min="8973" max="9216" width="9" style="159"/>
    <col min="9217" max="9217" width="2.5" style="159" customWidth="1"/>
    <col min="9218" max="9218" width="19.25" style="159" customWidth="1"/>
    <col min="9219" max="9219" width="13.25" style="159" customWidth="1"/>
    <col min="9220" max="9220" width="15" style="159" customWidth="1"/>
    <col min="9221" max="9221" width="9" style="159" customWidth="1"/>
    <col min="9222" max="9222" width="9.375" style="159" customWidth="1"/>
    <col min="9223" max="9223" width="9" style="159" customWidth="1"/>
    <col min="9224" max="9224" width="10.625" style="159" customWidth="1"/>
    <col min="9225" max="9225" width="8.125" style="159" customWidth="1"/>
    <col min="9226" max="9226" width="10.25" style="159" customWidth="1"/>
    <col min="9227" max="9227" width="6.75" style="159" customWidth="1"/>
    <col min="9228" max="9228" width="7.375" style="159" customWidth="1"/>
    <col min="9229" max="9472" width="9" style="159"/>
    <col min="9473" max="9473" width="2.5" style="159" customWidth="1"/>
    <col min="9474" max="9474" width="19.25" style="159" customWidth="1"/>
    <col min="9475" max="9475" width="13.25" style="159" customWidth="1"/>
    <col min="9476" max="9476" width="15" style="159" customWidth="1"/>
    <col min="9477" max="9477" width="9" style="159" customWidth="1"/>
    <col min="9478" max="9478" width="9.375" style="159" customWidth="1"/>
    <col min="9479" max="9479" width="9" style="159" customWidth="1"/>
    <col min="9480" max="9480" width="10.625" style="159" customWidth="1"/>
    <col min="9481" max="9481" width="8.125" style="159" customWidth="1"/>
    <col min="9482" max="9482" width="10.25" style="159" customWidth="1"/>
    <col min="9483" max="9483" width="6.75" style="159" customWidth="1"/>
    <col min="9484" max="9484" width="7.375" style="159" customWidth="1"/>
    <col min="9485" max="9728" width="9" style="159"/>
    <col min="9729" max="9729" width="2.5" style="159" customWidth="1"/>
    <col min="9730" max="9730" width="19.25" style="159" customWidth="1"/>
    <col min="9731" max="9731" width="13.25" style="159" customWidth="1"/>
    <col min="9732" max="9732" width="15" style="159" customWidth="1"/>
    <col min="9733" max="9733" width="9" style="159" customWidth="1"/>
    <col min="9734" max="9734" width="9.375" style="159" customWidth="1"/>
    <col min="9735" max="9735" width="9" style="159" customWidth="1"/>
    <col min="9736" max="9736" width="10.625" style="159" customWidth="1"/>
    <col min="9737" max="9737" width="8.125" style="159" customWidth="1"/>
    <col min="9738" max="9738" width="10.25" style="159" customWidth="1"/>
    <col min="9739" max="9739" width="6.75" style="159" customWidth="1"/>
    <col min="9740" max="9740" width="7.375" style="159" customWidth="1"/>
    <col min="9741" max="9984" width="9" style="159"/>
    <col min="9985" max="9985" width="2.5" style="159" customWidth="1"/>
    <col min="9986" max="9986" width="19.25" style="159" customWidth="1"/>
    <col min="9987" max="9987" width="13.25" style="159" customWidth="1"/>
    <col min="9988" max="9988" width="15" style="159" customWidth="1"/>
    <col min="9989" max="9989" width="9" style="159" customWidth="1"/>
    <col min="9990" max="9990" width="9.375" style="159" customWidth="1"/>
    <col min="9991" max="9991" width="9" style="159" customWidth="1"/>
    <col min="9992" max="9992" width="10.625" style="159" customWidth="1"/>
    <col min="9993" max="9993" width="8.125" style="159" customWidth="1"/>
    <col min="9994" max="9994" width="10.25" style="159" customWidth="1"/>
    <col min="9995" max="9995" width="6.75" style="159" customWidth="1"/>
    <col min="9996" max="9996" width="7.375" style="159" customWidth="1"/>
    <col min="9997" max="10240" width="9" style="159"/>
    <col min="10241" max="10241" width="2.5" style="159" customWidth="1"/>
    <col min="10242" max="10242" width="19.25" style="159" customWidth="1"/>
    <col min="10243" max="10243" width="13.25" style="159" customWidth="1"/>
    <col min="10244" max="10244" width="15" style="159" customWidth="1"/>
    <col min="10245" max="10245" width="9" style="159" customWidth="1"/>
    <col min="10246" max="10246" width="9.375" style="159" customWidth="1"/>
    <col min="10247" max="10247" width="9" style="159" customWidth="1"/>
    <col min="10248" max="10248" width="10.625" style="159" customWidth="1"/>
    <col min="10249" max="10249" width="8.125" style="159" customWidth="1"/>
    <col min="10250" max="10250" width="10.25" style="159" customWidth="1"/>
    <col min="10251" max="10251" width="6.75" style="159" customWidth="1"/>
    <col min="10252" max="10252" width="7.375" style="159" customWidth="1"/>
    <col min="10253" max="10496" width="9" style="159"/>
    <col min="10497" max="10497" width="2.5" style="159" customWidth="1"/>
    <col min="10498" max="10498" width="19.25" style="159" customWidth="1"/>
    <col min="10499" max="10499" width="13.25" style="159" customWidth="1"/>
    <col min="10500" max="10500" width="15" style="159" customWidth="1"/>
    <col min="10501" max="10501" width="9" style="159" customWidth="1"/>
    <col min="10502" max="10502" width="9.375" style="159" customWidth="1"/>
    <col min="10503" max="10503" width="9" style="159" customWidth="1"/>
    <col min="10504" max="10504" width="10.625" style="159" customWidth="1"/>
    <col min="10505" max="10505" width="8.125" style="159" customWidth="1"/>
    <col min="10506" max="10506" width="10.25" style="159" customWidth="1"/>
    <col min="10507" max="10507" width="6.75" style="159" customWidth="1"/>
    <col min="10508" max="10508" width="7.375" style="159" customWidth="1"/>
    <col min="10509" max="10752" width="9" style="159"/>
    <col min="10753" max="10753" width="2.5" style="159" customWidth="1"/>
    <col min="10754" max="10754" width="19.25" style="159" customWidth="1"/>
    <col min="10755" max="10755" width="13.25" style="159" customWidth="1"/>
    <col min="10756" max="10756" width="15" style="159" customWidth="1"/>
    <col min="10757" max="10757" width="9" style="159" customWidth="1"/>
    <col min="10758" max="10758" width="9.375" style="159" customWidth="1"/>
    <col min="10759" max="10759" width="9" style="159" customWidth="1"/>
    <col min="10760" max="10760" width="10.625" style="159" customWidth="1"/>
    <col min="10761" max="10761" width="8.125" style="159" customWidth="1"/>
    <col min="10762" max="10762" width="10.25" style="159" customWidth="1"/>
    <col min="10763" max="10763" width="6.75" style="159" customWidth="1"/>
    <col min="10764" max="10764" width="7.375" style="159" customWidth="1"/>
    <col min="10765" max="11008" width="9" style="159"/>
    <col min="11009" max="11009" width="2.5" style="159" customWidth="1"/>
    <col min="11010" max="11010" width="19.25" style="159" customWidth="1"/>
    <col min="11011" max="11011" width="13.25" style="159" customWidth="1"/>
    <col min="11012" max="11012" width="15" style="159" customWidth="1"/>
    <col min="11013" max="11013" width="9" style="159" customWidth="1"/>
    <col min="11014" max="11014" width="9.375" style="159" customWidth="1"/>
    <col min="11015" max="11015" width="9" style="159" customWidth="1"/>
    <col min="11016" max="11016" width="10.625" style="159" customWidth="1"/>
    <col min="11017" max="11017" width="8.125" style="159" customWidth="1"/>
    <col min="11018" max="11018" width="10.25" style="159" customWidth="1"/>
    <col min="11019" max="11019" width="6.75" style="159" customWidth="1"/>
    <col min="11020" max="11020" width="7.375" style="159" customWidth="1"/>
    <col min="11021" max="11264" width="9" style="159"/>
    <col min="11265" max="11265" width="2.5" style="159" customWidth="1"/>
    <col min="11266" max="11266" width="19.25" style="159" customWidth="1"/>
    <col min="11267" max="11267" width="13.25" style="159" customWidth="1"/>
    <col min="11268" max="11268" width="15" style="159" customWidth="1"/>
    <col min="11269" max="11269" width="9" style="159" customWidth="1"/>
    <col min="11270" max="11270" width="9.375" style="159" customWidth="1"/>
    <col min="11271" max="11271" width="9" style="159" customWidth="1"/>
    <col min="11272" max="11272" width="10.625" style="159" customWidth="1"/>
    <col min="11273" max="11273" width="8.125" style="159" customWidth="1"/>
    <col min="11274" max="11274" width="10.25" style="159" customWidth="1"/>
    <col min="11275" max="11275" width="6.75" style="159" customWidth="1"/>
    <col min="11276" max="11276" width="7.375" style="159" customWidth="1"/>
    <col min="11277" max="11520" width="9" style="159"/>
    <col min="11521" max="11521" width="2.5" style="159" customWidth="1"/>
    <col min="11522" max="11522" width="19.25" style="159" customWidth="1"/>
    <col min="11523" max="11523" width="13.25" style="159" customWidth="1"/>
    <col min="11524" max="11524" width="15" style="159" customWidth="1"/>
    <col min="11525" max="11525" width="9" style="159" customWidth="1"/>
    <col min="11526" max="11526" width="9.375" style="159" customWidth="1"/>
    <col min="11527" max="11527" width="9" style="159" customWidth="1"/>
    <col min="11528" max="11528" width="10.625" style="159" customWidth="1"/>
    <col min="11529" max="11529" width="8.125" style="159" customWidth="1"/>
    <col min="11530" max="11530" width="10.25" style="159" customWidth="1"/>
    <col min="11531" max="11531" width="6.75" style="159" customWidth="1"/>
    <col min="11532" max="11532" width="7.375" style="159" customWidth="1"/>
    <col min="11533" max="11776" width="9" style="159"/>
    <col min="11777" max="11777" width="2.5" style="159" customWidth="1"/>
    <col min="11778" max="11778" width="19.25" style="159" customWidth="1"/>
    <col min="11779" max="11779" width="13.25" style="159" customWidth="1"/>
    <col min="11780" max="11780" width="15" style="159" customWidth="1"/>
    <col min="11781" max="11781" width="9" style="159" customWidth="1"/>
    <col min="11782" max="11782" width="9.375" style="159" customWidth="1"/>
    <col min="11783" max="11783" width="9" style="159" customWidth="1"/>
    <col min="11784" max="11784" width="10.625" style="159" customWidth="1"/>
    <col min="11785" max="11785" width="8.125" style="159" customWidth="1"/>
    <col min="11786" max="11786" width="10.25" style="159" customWidth="1"/>
    <col min="11787" max="11787" width="6.75" style="159" customWidth="1"/>
    <col min="11788" max="11788" width="7.375" style="159" customWidth="1"/>
    <col min="11789" max="12032" width="9" style="159"/>
    <col min="12033" max="12033" width="2.5" style="159" customWidth="1"/>
    <col min="12034" max="12034" width="19.25" style="159" customWidth="1"/>
    <col min="12035" max="12035" width="13.25" style="159" customWidth="1"/>
    <col min="12036" max="12036" width="15" style="159" customWidth="1"/>
    <col min="12037" max="12037" width="9" style="159" customWidth="1"/>
    <col min="12038" max="12038" width="9.375" style="159" customWidth="1"/>
    <col min="12039" max="12039" width="9" style="159" customWidth="1"/>
    <col min="12040" max="12040" width="10.625" style="159" customWidth="1"/>
    <col min="12041" max="12041" width="8.125" style="159" customWidth="1"/>
    <col min="12042" max="12042" width="10.25" style="159" customWidth="1"/>
    <col min="12043" max="12043" width="6.75" style="159" customWidth="1"/>
    <col min="12044" max="12044" width="7.375" style="159" customWidth="1"/>
    <col min="12045" max="12288" width="9" style="159"/>
    <col min="12289" max="12289" width="2.5" style="159" customWidth="1"/>
    <col min="12290" max="12290" width="19.25" style="159" customWidth="1"/>
    <col min="12291" max="12291" width="13.25" style="159" customWidth="1"/>
    <col min="12292" max="12292" width="15" style="159" customWidth="1"/>
    <col min="12293" max="12293" width="9" style="159" customWidth="1"/>
    <col min="12294" max="12294" width="9.375" style="159" customWidth="1"/>
    <col min="12295" max="12295" width="9" style="159" customWidth="1"/>
    <col min="12296" max="12296" width="10.625" style="159" customWidth="1"/>
    <col min="12297" max="12297" width="8.125" style="159" customWidth="1"/>
    <col min="12298" max="12298" width="10.25" style="159" customWidth="1"/>
    <col min="12299" max="12299" width="6.75" style="159" customWidth="1"/>
    <col min="12300" max="12300" width="7.375" style="159" customWidth="1"/>
    <col min="12301" max="12544" width="9" style="159"/>
    <col min="12545" max="12545" width="2.5" style="159" customWidth="1"/>
    <col min="12546" max="12546" width="19.25" style="159" customWidth="1"/>
    <col min="12547" max="12547" width="13.25" style="159" customWidth="1"/>
    <col min="12548" max="12548" width="15" style="159" customWidth="1"/>
    <col min="12549" max="12549" width="9" style="159" customWidth="1"/>
    <col min="12550" max="12550" width="9.375" style="159" customWidth="1"/>
    <col min="12551" max="12551" width="9" style="159" customWidth="1"/>
    <col min="12552" max="12552" width="10.625" style="159" customWidth="1"/>
    <col min="12553" max="12553" width="8.125" style="159" customWidth="1"/>
    <col min="12554" max="12554" width="10.25" style="159" customWidth="1"/>
    <col min="12555" max="12555" width="6.75" style="159" customWidth="1"/>
    <col min="12556" max="12556" width="7.375" style="159" customWidth="1"/>
    <col min="12557" max="12800" width="9" style="159"/>
    <col min="12801" max="12801" width="2.5" style="159" customWidth="1"/>
    <col min="12802" max="12802" width="19.25" style="159" customWidth="1"/>
    <col min="12803" max="12803" width="13.25" style="159" customWidth="1"/>
    <col min="12804" max="12804" width="15" style="159" customWidth="1"/>
    <col min="12805" max="12805" width="9" style="159" customWidth="1"/>
    <col min="12806" max="12806" width="9.375" style="159" customWidth="1"/>
    <col min="12807" max="12807" width="9" style="159" customWidth="1"/>
    <col min="12808" max="12808" width="10.625" style="159" customWidth="1"/>
    <col min="12809" max="12809" width="8.125" style="159" customWidth="1"/>
    <col min="12810" max="12810" width="10.25" style="159" customWidth="1"/>
    <col min="12811" max="12811" width="6.75" style="159" customWidth="1"/>
    <col min="12812" max="12812" width="7.375" style="159" customWidth="1"/>
    <col min="12813" max="13056" width="9" style="159"/>
    <col min="13057" max="13057" width="2.5" style="159" customWidth="1"/>
    <col min="13058" max="13058" width="19.25" style="159" customWidth="1"/>
    <col min="13059" max="13059" width="13.25" style="159" customWidth="1"/>
    <col min="13060" max="13060" width="15" style="159" customWidth="1"/>
    <col min="13061" max="13061" width="9" style="159" customWidth="1"/>
    <col min="13062" max="13062" width="9.375" style="159" customWidth="1"/>
    <col min="13063" max="13063" width="9" style="159" customWidth="1"/>
    <col min="13064" max="13064" width="10.625" style="159" customWidth="1"/>
    <col min="13065" max="13065" width="8.125" style="159" customWidth="1"/>
    <col min="13066" max="13066" width="10.25" style="159" customWidth="1"/>
    <col min="13067" max="13067" width="6.75" style="159" customWidth="1"/>
    <col min="13068" max="13068" width="7.375" style="159" customWidth="1"/>
    <col min="13069" max="13312" width="9" style="159"/>
    <col min="13313" max="13313" width="2.5" style="159" customWidth="1"/>
    <col min="13314" max="13314" width="19.25" style="159" customWidth="1"/>
    <col min="13315" max="13315" width="13.25" style="159" customWidth="1"/>
    <col min="13316" max="13316" width="15" style="159" customWidth="1"/>
    <col min="13317" max="13317" width="9" style="159" customWidth="1"/>
    <col min="13318" max="13318" width="9.375" style="159" customWidth="1"/>
    <col min="13319" max="13319" width="9" style="159" customWidth="1"/>
    <col min="13320" max="13320" width="10.625" style="159" customWidth="1"/>
    <col min="13321" max="13321" width="8.125" style="159" customWidth="1"/>
    <col min="13322" max="13322" width="10.25" style="159" customWidth="1"/>
    <col min="13323" max="13323" width="6.75" style="159" customWidth="1"/>
    <col min="13324" max="13324" width="7.375" style="159" customWidth="1"/>
    <col min="13325" max="13568" width="9" style="159"/>
    <col min="13569" max="13569" width="2.5" style="159" customWidth="1"/>
    <col min="13570" max="13570" width="19.25" style="159" customWidth="1"/>
    <col min="13571" max="13571" width="13.25" style="159" customWidth="1"/>
    <col min="13572" max="13572" width="15" style="159" customWidth="1"/>
    <col min="13573" max="13573" width="9" style="159" customWidth="1"/>
    <col min="13574" max="13574" width="9.375" style="159" customWidth="1"/>
    <col min="13575" max="13575" width="9" style="159" customWidth="1"/>
    <col min="13576" max="13576" width="10.625" style="159" customWidth="1"/>
    <col min="13577" max="13577" width="8.125" style="159" customWidth="1"/>
    <col min="13578" max="13578" width="10.25" style="159" customWidth="1"/>
    <col min="13579" max="13579" width="6.75" style="159" customWidth="1"/>
    <col min="13580" max="13580" width="7.375" style="159" customWidth="1"/>
    <col min="13581" max="13824" width="9" style="159"/>
    <col min="13825" max="13825" width="2.5" style="159" customWidth="1"/>
    <col min="13826" max="13826" width="19.25" style="159" customWidth="1"/>
    <col min="13827" max="13827" width="13.25" style="159" customWidth="1"/>
    <col min="13828" max="13828" width="15" style="159" customWidth="1"/>
    <col min="13829" max="13829" width="9" style="159" customWidth="1"/>
    <col min="13830" max="13830" width="9.375" style="159" customWidth="1"/>
    <col min="13831" max="13831" width="9" style="159" customWidth="1"/>
    <col min="13832" max="13832" width="10.625" style="159" customWidth="1"/>
    <col min="13833" max="13833" width="8.125" style="159" customWidth="1"/>
    <col min="13834" max="13834" width="10.25" style="159" customWidth="1"/>
    <col min="13835" max="13835" width="6.75" style="159" customWidth="1"/>
    <col min="13836" max="13836" width="7.375" style="159" customWidth="1"/>
    <col min="13837" max="14080" width="9" style="159"/>
    <col min="14081" max="14081" width="2.5" style="159" customWidth="1"/>
    <col min="14082" max="14082" width="19.25" style="159" customWidth="1"/>
    <col min="14083" max="14083" width="13.25" style="159" customWidth="1"/>
    <col min="14084" max="14084" width="15" style="159" customWidth="1"/>
    <col min="14085" max="14085" width="9" style="159" customWidth="1"/>
    <col min="14086" max="14086" width="9.375" style="159" customWidth="1"/>
    <col min="14087" max="14087" width="9" style="159" customWidth="1"/>
    <col min="14088" max="14088" width="10.625" style="159" customWidth="1"/>
    <col min="14089" max="14089" width="8.125" style="159" customWidth="1"/>
    <col min="14090" max="14090" width="10.25" style="159" customWidth="1"/>
    <col min="14091" max="14091" width="6.75" style="159" customWidth="1"/>
    <col min="14092" max="14092" width="7.375" style="159" customWidth="1"/>
    <col min="14093" max="14336" width="9" style="159"/>
    <col min="14337" max="14337" width="2.5" style="159" customWidth="1"/>
    <col min="14338" max="14338" width="19.25" style="159" customWidth="1"/>
    <col min="14339" max="14339" width="13.25" style="159" customWidth="1"/>
    <col min="14340" max="14340" width="15" style="159" customWidth="1"/>
    <col min="14341" max="14341" width="9" style="159" customWidth="1"/>
    <col min="14342" max="14342" width="9.375" style="159" customWidth="1"/>
    <col min="14343" max="14343" width="9" style="159" customWidth="1"/>
    <col min="14344" max="14344" width="10.625" style="159" customWidth="1"/>
    <col min="14345" max="14345" width="8.125" style="159" customWidth="1"/>
    <col min="14346" max="14346" width="10.25" style="159" customWidth="1"/>
    <col min="14347" max="14347" width="6.75" style="159" customWidth="1"/>
    <col min="14348" max="14348" width="7.375" style="159" customWidth="1"/>
    <col min="14349" max="14592" width="9" style="159"/>
    <col min="14593" max="14593" width="2.5" style="159" customWidth="1"/>
    <col min="14594" max="14594" width="19.25" style="159" customWidth="1"/>
    <col min="14595" max="14595" width="13.25" style="159" customWidth="1"/>
    <col min="14596" max="14596" width="15" style="159" customWidth="1"/>
    <col min="14597" max="14597" width="9" style="159" customWidth="1"/>
    <col min="14598" max="14598" width="9.375" style="159" customWidth="1"/>
    <col min="14599" max="14599" width="9" style="159" customWidth="1"/>
    <col min="14600" max="14600" width="10.625" style="159" customWidth="1"/>
    <col min="14601" max="14601" width="8.125" style="159" customWidth="1"/>
    <col min="14602" max="14602" width="10.25" style="159" customWidth="1"/>
    <col min="14603" max="14603" width="6.75" style="159" customWidth="1"/>
    <col min="14604" max="14604" width="7.375" style="159" customWidth="1"/>
    <col min="14605" max="14848" width="9" style="159"/>
    <col min="14849" max="14849" width="2.5" style="159" customWidth="1"/>
    <col min="14850" max="14850" width="19.25" style="159" customWidth="1"/>
    <col min="14851" max="14851" width="13.25" style="159" customWidth="1"/>
    <col min="14852" max="14852" width="15" style="159" customWidth="1"/>
    <col min="14853" max="14853" width="9" style="159" customWidth="1"/>
    <col min="14854" max="14854" width="9.375" style="159" customWidth="1"/>
    <col min="14855" max="14855" width="9" style="159" customWidth="1"/>
    <col min="14856" max="14856" width="10.625" style="159" customWidth="1"/>
    <col min="14857" max="14857" width="8.125" style="159" customWidth="1"/>
    <col min="14858" max="14858" width="10.25" style="159" customWidth="1"/>
    <col min="14859" max="14859" width="6.75" style="159" customWidth="1"/>
    <col min="14860" max="14860" width="7.375" style="159" customWidth="1"/>
    <col min="14861" max="15104" width="9" style="159"/>
    <col min="15105" max="15105" width="2.5" style="159" customWidth="1"/>
    <col min="15106" max="15106" width="19.25" style="159" customWidth="1"/>
    <col min="15107" max="15107" width="13.25" style="159" customWidth="1"/>
    <col min="15108" max="15108" width="15" style="159" customWidth="1"/>
    <col min="15109" max="15109" width="9" style="159" customWidth="1"/>
    <col min="15110" max="15110" width="9.375" style="159" customWidth="1"/>
    <col min="15111" max="15111" width="9" style="159" customWidth="1"/>
    <col min="15112" max="15112" width="10.625" style="159" customWidth="1"/>
    <col min="15113" max="15113" width="8.125" style="159" customWidth="1"/>
    <col min="15114" max="15114" width="10.25" style="159" customWidth="1"/>
    <col min="15115" max="15115" width="6.75" style="159" customWidth="1"/>
    <col min="15116" max="15116" width="7.375" style="159" customWidth="1"/>
    <col min="15117" max="15360" width="9" style="159"/>
    <col min="15361" max="15361" width="2.5" style="159" customWidth="1"/>
    <col min="15362" max="15362" width="19.25" style="159" customWidth="1"/>
    <col min="15363" max="15363" width="13.25" style="159" customWidth="1"/>
    <col min="15364" max="15364" width="15" style="159" customWidth="1"/>
    <col min="15365" max="15365" width="9" style="159" customWidth="1"/>
    <col min="15366" max="15366" width="9.375" style="159" customWidth="1"/>
    <col min="15367" max="15367" width="9" style="159" customWidth="1"/>
    <col min="15368" max="15368" width="10.625" style="159" customWidth="1"/>
    <col min="15369" max="15369" width="8.125" style="159" customWidth="1"/>
    <col min="15370" max="15370" width="10.25" style="159" customWidth="1"/>
    <col min="15371" max="15371" width="6.75" style="159" customWidth="1"/>
    <col min="15372" max="15372" width="7.375" style="159" customWidth="1"/>
    <col min="15373" max="15616" width="9" style="159"/>
    <col min="15617" max="15617" width="2.5" style="159" customWidth="1"/>
    <col min="15618" max="15618" width="19.25" style="159" customWidth="1"/>
    <col min="15619" max="15619" width="13.25" style="159" customWidth="1"/>
    <col min="15620" max="15620" width="15" style="159" customWidth="1"/>
    <col min="15621" max="15621" width="9" style="159" customWidth="1"/>
    <col min="15622" max="15622" width="9.375" style="159" customWidth="1"/>
    <col min="15623" max="15623" width="9" style="159" customWidth="1"/>
    <col min="15624" max="15624" width="10.625" style="159" customWidth="1"/>
    <col min="15625" max="15625" width="8.125" style="159" customWidth="1"/>
    <col min="15626" max="15626" width="10.25" style="159" customWidth="1"/>
    <col min="15627" max="15627" width="6.75" style="159" customWidth="1"/>
    <col min="15628" max="15628" width="7.375" style="159" customWidth="1"/>
    <col min="15629" max="15872" width="9" style="159"/>
    <col min="15873" max="15873" width="2.5" style="159" customWidth="1"/>
    <col min="15874" max="15874" width="19.25" style="159" customWidth="1"/>
    <col min="15875" max="15875" width="13.25" style="159" customWidth="1"/>
    <col min="15876" max="15876" width="15" style="159" customWidth="1"/>
    <col min="15877" max="15877" width="9" style="159" customWidth="1"/>
    <col min="15878" max="15878" width="9.375" style="159" customWidth="1"/>
    <col min="15879" max="15879" width="9" style="159" customWidth="1"/>
    <col min="15880" max="15880" width="10.625" style="159" customWidth="1"/>
    <col min="15881" max="15881" width="8.125" style="159" customWidth="1"/>
    <col min="15882" max="15882" width="10.25" style="159" customWidth="1"/>
    <col min="15883" max="15883" width="6.75" style="159" customWidth="1"/>
    <col min="15884" max="15884" width="7.375" style="159" customWidth="1"/>
    <col min="15885" max="16128" width="9" style="159"/>
    <col min="16129" max="16129" width="2.5" style="159" customWidth="1"/>
    <col min="16130" max="16130" width="19.25" style="159" customWidth="1"/>
    <col min="16131" max="16131" width="13.25" style="159" customWidth="1"/>
    <col min="16132" max="16132" width="15" style="159" customWidth="1"/>
    <col min="16133" max="16133" width="9" style="159" customWidth="1"/>
    <col min="16134" max="16134" width="9.375" style="159" customWidth="1"/>
    <col min="16135" max="16135" width="9" style="159" customWidth="1"/>
    <col min="16136" max="16136" width="10.625" style="159" customWidth="1"/>
    <col min="16137" max="16137" width="8.125" style="159" customWidth="1"/>
    <col min="16138" max="16138" width="10.25" style="159" customWidth="1"/>
    <col min="16139" max="16139" width="6.75" style="159" customWidth="1"/>
    <col min="16140" max="16140" width="7.375" style="159" customWidth="1"/>
    <col min="16141" max="16384" width="9" style="159"/>
  </cols>
  <sheetData>
    <row r="1" spans="1:12" s="81" customFormat="1" ht="18.75" x14ac:dyDescent="0.2">
      <c r="A1" s="315" t="s">
        <v>38</v>
      </c>
      <c r="B1" s="315"/>
      <c r="C1" s="315"/>
      <c r="D1" s="315"/>
      <c r="E1" s="315"/>
      <c r="F1" s="315"/>
      <c r="G1" s="315"/>
      <c r="H1" s="315"/>
      <c r="I1" s="315"/>
      <c r="J1" s="315"/>
      <c r="K1" s="316"/>
      <c r="L1" s="80" t="s">
        <v>39</v>
      </c>
    </row>
    <row r="2" spans="1:12" s="81" customFormat="1" ht="18.75" x14ac:dyDescent="0.2">
      <c r="A2" s="315" t="s">
        <v>40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82"/>
    </row>
    <row r="3" spans="1:12" s="81" customFormat="1" ht="18.75" x14ac:dyDescent="0.2">
      <c r="A3" s="315" t="s">
        <v>41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82"/>
    </row>
    <row r="4" spans="1:12" s="81" customFormat="1" ht="6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2"/>
    </row>
    <row r="5" spans="1:12" s="85" customFormat="1" ht="18.75" x14ac:dyDescent="0.3">
      <c r="A5" s="84" t="s">
        <v>359</v>
      </c>
      <c r="D5" s="86"/>
    </row>
    <row r="6" spans="1:12" s="85" customFormat="1" ht="18.75" x14ac:dyDescent="0.3">
      <c r="A6" s="84" t="s">
        <v>360</v>
      </c>
    </row>
    <row r="7" spans="1:12" s="85" customFormat="1" ht="18.75" x14ac:dyDescent="0.3">
      <c r="A7" s="84" t="s">
        <v>361</v>
      </c>
    </row>
    <row r="8" spans="1:12" s="85" customFormat="1" ht="18.75" x14ac:dyDescent="0.3">
      <c r="A8" s="84" t="s">
        <v>362</v>
      </c>
    </row>
    <row r="9" spans="1:12" s="85" customFormat="1" ht="18.75" x14ac:dyDescent="0.3">
      <c r="B9" s="84" t="s">
        <v>42</v>
      </c>
    </row>
    <row r="10" spans="1:12" s="4" customFormat="1" ht="19.5" customHeight="1" x14ac:dyDescent="0.3">
      <c r="B10" s="68" t="s">
        <v>43</v>
      </c>
      <c r="K10" s="87"/>
    </row>
    <row r="11" spans="1:12" s="89" customFormat="1" ht="18.75" customHeight="1" x14ac:dyDescent="0.2">
      <c r="A11" s="317" t="s">
        <v>44</v>
      </c>
      <c r="B11" s="317" t="s">
        <v>45</v>
      </c>
      <c r="C11" s="317" t="s">
        <v>46</v>
      </c>
      <c r="D11" s="88" t="s">
        <v>47</v>
      </c>
      <c r="E11" s="318" t="s">
        <v>48</v>
      </c>
      <c r="F11" s="319"/>
      <c r="G11" s="319"/>
      <c r="H11" s="320"/>
      <c r="I11" s="88" t="s">
        <v>49</v>
      </c>
      <c r="J11" s="321" t="s">
        <v>50</v>
      </c>
      <c r="K11" s="322" t="s">
        <v>51</v>
      </c>
      <c r="L11" s="322" t="s">
        <v>52</v>
      </c>
    </row>
    <row r="12" spans="1:12" s="89" customFormat="1" ht="18.75" x14ac:dyDescent="0.2">
      <c r="A12" s="317"/>
      <c r="B12" s="317"/>
      <c r="C12" s="317"/>
      <c r="D12" s="90" t="s">
        <v>53</v>
      </c>
      <c r="E12" s="88">
        <v>2561</v>
      </c>
      <c r="F12" s="90">
        <v>2562</v>
      </c>
      <c r="G12" s="88">
        <v>2563</v>
      </c>
      <c r="H12" s="88">
        <v>2564</v>
      </c>
      <c r="I12" s="90" t="s">
        <v>54</v>
      </c>
      <c r="J12" s="321"/>
      <c r="K12" s="323"/>
      <c r="L12" s="323"/>
    </row>
    <row r="13" spans="1:12" s="89" customFormat="1" ht="18.75" x14ac:dyDescent="0.2">
      <c r="A13" s="317"/>
      <c r="B13" s="317"/>
      <c r="C13" s="317"/>
      <c r="D13" s="91" t="s">
        <v>55</v>
      </c>
      <c r="E13" s="91" t="s">
        <v>12</v>
      </c>
      <c r="F13" s="91" t="s">
        <v>12</v>
      </c>
      <c r="G13" s="91" t="s">
        <v>12</v>
      </c>
      <c r="H13" s="91" t="s">
        <v>12</v>
      </c>
      <c r="I13" s="92"/>
      <c r="J13" s="321"/>
      <c r="K13" s="324"/>
      <c r="L13" s="324"/>
    </row>
    <row r="14" spans="1:12" s="85" customFormat="1" ht="18.75" x14ac:dyDescent="0.3">
      <c r="A14" s="93">
        <v>1</v>
      </c>
      <c r="B14" s="94" t="s">
        <v>56</v>
      </c>
      <c r="C14" s="93" t="s">
        <v>57</v>
      </c>
      <c r="D14" s="93" t="s">
        <v>58</v>
      </c>
      <c r="E14" s="95">
        <v>500000</v>
      </c>
      <c r="F14" s="96">
        <v>500000</v>
      </c>
      <c r="G14" s="95">
        <v>500000</v>
      </c>
      <c r="H14" s="97">
        <v>500000</v>
      </c>
      <c r="I14" s="93" t="s">
        <v>59</v>
      </c>
      <c r="J14" s="93" t="s">
        <v>60</v>
      </c>
      <c r="K14" s="98" t="s">
        <v>61</v>
      </c>
      <c r="L14" s="93" t="s">
        <v>62</v>
      </c>
    </row>
    <row r="15" spans="1:12" s="85" customFormat="1" ht="18.75" x14ac:dyDescent="0.3">
      <c r="A15" s="99"/>
      <c r="B15" s="100" t="s">
        <v>63</v>
      </c>
      <c r="C15" s="99" t="s">
        <v>64</v>
      </c>
      <c r="D15" s="99" t="s">
        <v>65</v>
      </c>
      <c r="E15" s="63"/>
      <c r="F15" s="101"/>
      <c r="G15" s="63"/>
      <c r="H15" s="102"/>
      <c r="I15" s="99" t="s">
        <v>66</v>
      </c>
      <c r="J15" s="99" t="s">
        <v>67</v>
      </c>
      <c r="K15" s="103" t="s">
        <v>68</v>
      </c>
      <c r="L15" s="99"/>
    </row>
    <row r="16" spans="1:12" s="85" customFormat="1" ht="18.75" x14ac:dyDescent="0.3">
      <c r="A16" s="99"/>
      <c r="B16" s="100" t="s">
        <v>69</v>
      </c>
      <c r="C16" s="99" t="s">
        <v>70</v>
      </c>
      <c r="D16" s="99"/>
      <c r="E16" s="104" t="s">
        <v>71</v>
      </c>
      <c r="F16" s="101"/>
      <c r="G16" s="63"/>
      <c r="H16" s="102"/>
      <c r="I16" s="99"/>
      <c r="J16" s="99"/>
      <c r="K16" s="103"/>
      <c r="L16" s="99"/>
    </row>
    <row r="17" spans="1:12" s="85" customFormat="1" ht="18.75" x14ac:dyDescent="0.3">
      <c r="A17" s="93">
        <v>2</v>
      </c>
      <c r="B17" s="94" t="s">
        <v>56</v>
      </c>
      <c r="C17" s="93" t="s">
        <v>57</v>
      </c>
      <c r="D17" s="93" t="s">
        <v>72</v>
      </c>
      <c r="E17" s="105">
        <v>2000000</v>
      </c>
      <c r="F17" s="106">
        <v>2000000</v>
      </c>
      <c r="G17" s="105">
        <v>2000000</v>
      </c>
      <c r="H17" s="107">
        <v>2000000</v>
      </c>
      <c r="I17" s="93" t="s">
        <v>59</v>
      </c>
      <c r="J17" s="93" t="s">
        <v>60</v>
      </c>
      <c r="K17" s="98" t="s">
        <v>61</v>
      </c>
      <c r="L17" s="93" t="s">
        <v>73</v>
      </c>
    </row>
    <row r="18" spans="1:12" s="85" customFormat="1" ht="18.75" x14ac:dyDescent="0.3">
      <c r="A18" s="99"/>
      <c r="B18" s="100" t="s">
        <v>63</v>
      </c>
      <c r="C18" s="99" t="s">
        <v>64</v>
      </c>
      <c r="D18" s="99" t="s">
        <v>74</v>
      </c>
      <c r="E18" s="108"/>
      <c r="F18" s="109"/>
      <c r="G18" s="108"/>
      <c r="H18" s="110"/>
      <c r="I18" s="99" t="s">
        <v>66</v>
      </c>
      <c r="J18" s="99" t="s">
        <v>67</v>
      </c>
      <c r="K18" s="103" t="s">
        <v>68</v>
      </c>
      <c r="L18" s="99"/>
    </row>
    <row r="19" spans="1:12" s="85" customFormat="1" ht="18.75" x14ac:dyDescent="0.3">
      <c r="A19" s="99"/>
      <c r="B19" s="100" t="s">
        <v>75</v>
      </c>
      <c r="C19" s="99" t="s">
        <v>76</v>
      </c>
      <c r="D19" s="99"/>
      <c r="E19" s="108"/>
      <c r="F19" s="109"/>
      <c r="G19" s="108"/>
      <c r="H19" s="110"/>
      <c r="I19" s="99"/>
      <c r="J19" s="99"/>
      <c r="K19" s="103"/>
      <c r="L19" s="99"/>
    </row>
    <row r="20" spans="1:12" s="85" customFormat="1" ht="18.75" x14ac:dyDescent="0.3">
      <c r="A20" s="111"/>
      <c r="B20" s="112" t="s">
        <v>77</v>
      </c>
      <c r="C20" s="111" t="s">
        <v>67</v>
      </c>
      <c r="D20" s="111"/>
      <c r="E20" s="113" t="s">
        <v>78</v>
      </c>
      <c r="F20" s="114"/>
      <c r="G20" s="115"/>
      <c r="H20" s="116"/>
      <c r="I20" s="111"/>
      <c r="J20" s="111"/>
      <c r="K20" s="117"/>
      <c r="L20" s="111"/>
    </row>
    <row r="21" spans="1:12" s="85" customFormat="1" ht="18.75" x14ac:dyDescent="0.3">
      <c r="A21" s="93">
        <v>3</v>
      </c>
      <c r="B21" s="94" t="s">
        <v>56</v>
      </c>
      <c r="C21" s="93" t="s">
        <v>79</v>
      </c>
      <c r="D21" s="93" t="s">
        <v>58</v>
      </c>
      <c r="E21" s="95">
        <v>200000</v>
      </c>
      <c r="F21" s="96">
        <v>200000</v>
      </c>
      <c r="G21" s="95">
        <v>200000</v>
      </c>
      <c r="H21" s="96">
        <v>200000</v>
      </c>
      <c r="I21" s="93" t="s">
        <v>366</v>
      </c>
      <c r="J21" s="93" t="s">
        <v>80</v>
      </c>
      <c r="K21" s="98" t="s">
        <v>61</v>
      </c>
      <c r="L21" s="93" t="s">
        <v>62</v>
      </c>
    </row>
    <row r="22" spans="1:12" s="85" customFormat="1" ht="18.75" x14ac:dyDescent="0.3">
      <c r="A22" s="99"/>
      <c r="B22" s="100" t="s">
        <v>81</v>
      </c>
      <c r="C22" s="99" t="s">
        <v>82</v>
      </c>
      <c r="D22" s="99" t="s">
        <v>65</v>
      </c>
      <c r="E22" s="118"/>
      <c r="F22" s="101"/>
      <c r="G22" s="63"/>
      <c r="H22" s="102"/>
      <c r="I22" s="99" t="s">
        <v>367</v>
      </c>
      <c r="J22" s="99" t="s">
        <v>83</v>
      </c>
      <c r="K22" s="103" t="s">
        <v>68</v>
      </c>
      <c r="L22" s="99"/>
    </row>
    <row r="23" spans="1:12" s="85" customFormat="1" ht="18.75" x14ac:dyDescent="0.3">
      <c r="A23" s="99"/>
      <c r="B23" s="100" t="s">
        <v>84</v>
      </c>
      <c r="C23" s="99" t="s">
        <v>85</v>
      </c>
      <c r="D23" s="99"/>
      <c r="E23" s="118"/>
      <c r="F23" s="101"/>
      <c r="G23" s="63"/>
      <c r="H23" s="102"/>
      <c r="I23" s="99" t="s">
        <v>85</v>
      </c>
      <c r="J23" s="99"/>
      <c r="K23" s="119"/>
      <c r="L23" s="99"/>
    </row>
    <row r="24" spans="1:12" s="85" customFormat="1" ht="18.75" x14ac:dyDescent="0.3">
      <c r="A24" s="111"/>
      <c r="B24" s="112" t="s">
        <v>86</v>
      </c>
      <c r="C24" s="111"/>
      <c r="D24" s="111"/>
      <c r="E24" s="104" t="s">
        <v>87</v>
      </c>
      <c r="F24" s="120"/>
      <c r="G24" s="121"/>
      <c r="H24" s="122"/>
      <c r="I24" s="111"/>
      <c r="J24" s="111"/>
      <c r="K24" s="117"/>
      <c r="L24" s="111"/>
    </row>
    <row r="25" spans="1:12" s="85" customFormat="1" ht="18.75" x14ac:dyDescent="0.3">
      <c r="A25" s="123"/>
      <c r="B25" s="123"/>
      <c r="C25" s="123"/>
      <c r="D25" s="123"/>
      <c r="E25" s="124"/>
      <c r="F25" s="63"/>
      <c r="G25" s="63"/>
      <c r="H25" s="125"/>
      <c r="I25" s="123"/>
      <c r="J25" s="123"/>
      <c r="K25" s="123"/>
      <c r="L25" s="123">
        <v>124</v>
      </c>
    </row>
    <row r="26" spans="1:12" s="4" customFormat="1" ht="19.5" customHeight="1" x14ac:dyDescent="0.3">
      <c r="B26" s="68" t="s">
        <v>43</v>
      </c>
      <c r="K26" s="87"/>
    </row>
    <row r="27" spans="1:12" s="89" customFormat="1" ht="18.75" customHeight="1" x14ac:dyDescent="0.2">
      <c r="A27" s="321" t="s">
        <v>44</v>
      </c>
      <c r="B27" s="321" t="s">
        <v>45</v>
      </c>
      <c r="C27" s="321" t="s">
        <v>46</v>
      </c>
      <c r="D27" s="88" t="s">
        <v>47</v>
      </c>
      <c r="E27" s="318" t="s">
        <v>48</v>
      </c>
      <c r="F27" s="319"/>
      <c r="G27" s="319"/>
      <c r="H27" s="320"/>
      <c r="I27" s="88" t="s">
        <v>49</v>
      </c>
      <c r="J27" s="321" t="s">
        <v>50</v>
      </c>
      <c r="K27" s="322" t="s">
        <v>51</v>
      </c>
      <c r="L27" s="325" t="s">
        <v>52</v>
      </c>
    </row>
    <row r="28" spans="1:12" s="89" customFormat="1" ht="18.75" x14ac:dyDescent="0.2">
      <c r="A28" s="321"/>
      <c r="B28" s="321"/>
      <c r="C28" s="321"/>
      <c r="D28" s="90" t="s">
        <v>53</v>
      </c>
      <c r="E28" s="88">
        <v>2561</v>
      </c>
      <c r="F28" s="90">
        <v>2562</v>
      </c>
      <c r="G28" s="88">
        <v>2563</v>
      </c>
      <c r="H28" s="88">
        <v>2564</v>
      </c>
      <c r="I28" s="90" t="s">
        <v>54</v>
      </c>
      <c r="J28" s="321"/>
      <c r="K28" s="323"/>
      <c r="L28" s="326"/>
    </row>
    <row r="29" spans="1:12" s="89" customFormat="1" ht="18.75" x14ac:dyDescent="0.2">
      <c r="A29" s="321"/>
      <c r="B29" s="321"/>
      <c r="C29" s="321"/>
      <c r="D29" s="91" t="s">
        <v>55</v>
      </c>
      <c r="E29" s="91" t="s">
        <v>12</v>
      </c>
      <c r="F29" s="91" t="s">
        <v>12</v>
      </c>
      <c r="G29" s="91" t="s">
        <v>12</v>
      </c>
      <c r="H29" s="91" t="s">
        <v>12</v>
      </c>
      <c r="I29" s="92"/>
      <c r="J29" s="321"/>
      <c r="K29" s="324"/>
      <c r="L29" s="327"/>
    </row>
    <row r="30" spans="1:12" s="85" customFormat="1" ht="18.75" x14ac:dyDescent="0.3">
      <c r="A30" s="93">
        <v>4</v>
      </c>
      <c r="B30" s="93" t="s">
        <v>88</v>
      </c>
      <c r="C30" s="126" t="s">
        <v>89</v>
      </c>
      <c r="D30" s="93" t="s">
        <v>58</v>
      </c>
      <c r="E30" s="95">
        <v>110000</v>
      </c>
      <c r="F30" s="96">
        <v>110000</v>
      </c>
      <c r="G30" s="96">
        <v>110000</v>
      </c>
      <c r="H30" s="95">
        <v>110000</v>
      </c>
      <c r="I30" s="157" t="s">
        <v>90</v>
      </c>
      <c r="J30" s="93" t="s">
        <v>90</v>
      </c>
      <c r="K30" s="98" t="s">
        <v>61</v>
      </c>
      <c r="L30" s="93" t="s">
        <v>62</v>
      </c>
    </row>
    <row r="31" spans="1:12" s="85" customFormat="1" ht="18.75" x14ac:dyDescent="0.3">
      <c r="A31" s="99"/>
      <c r="B31" s="99" t="s">
        <v>91</v>
      </c>
      <c r="C31" s="127" t="s">
        <v>92</v>
      </c>
      <c r="D31" s="99" t="s">
        <v>65</v>
      </c>
      <c r="E31" s="118"/>
      <c r="F31" s="128"/>
      <c r="G31" s="128"/>
      <c r="H31" s="124"/>
      <c r="I31" s="99" t="s">
        <v>62</v>
      </c>
      <c r="J31" s="99" t="s">
        <v>93</v>
      </c>
      <c r="K31" s="103" t="s">
        <v>68</v>
      </c>
      <c r="L31" s="99"/>
    </row>
    <row r="32" spans="1:12" s="85" customFormat="1" ht="18.75" x14ac:dyDescent="0.3">
      <c r="A32" s="99"/>
      <c r="B32" s="99" t="s">
        <v>94</v>
      </c>
      <c r="C32" s="127" t="s">
        <v>95</v>
      </c>
      <c r="D32" s="99"/>
      <c r="E32" s="118"/>
      <c r="F32" s="128"/>
      <c r="G32" s="128"/>
      <c r="H32" s="124"/>
      <c r="I32" s="99" t="s">
        <v>95</v>
      </c>
      <c r="J32" s="127"/>
      <c r="K32" s="129"/>
      <c r="L32" s="99"/>
    </row>
    <row r="33" spans="1:17" s="85" customFormat="1" ht="18.75" x14ac:dyDescent="0.3">
      <c r="A33" s="111"/>
      <c r="B33" s="111"/>
      <c r="C33" s="130"/>
      <c r="D33" s="111"/>
      <c r="E33" s="104" t="s">
        <v>96</v>
      </c>
      <c r="F33" s="131"/>
      <c r="G33" s="131"/>
      <c r="H33" s="132"/>
      <c r="I33" s="111"/>
      <c r="J33" s="130"/>
      <c r="K33" s="133"/>
      <c r="L33" s="111"/>
    </row>
    <row r="34" spans="1:17" s="85" customFormat="1" ht="18.75" x14ac:dyDescent="0.3">
      <c r="A34" s="134">
        <v>5</v>
      </c>
      <c r="B34" s="134" t="s">
        <v>97</v>
      </c>
      <c r="C34" s="134" t="s">
        <v>98</v>
      </c>
      <c r="D34" s="135" t="s">
        <v>99</v>
      </c>
      <c r="E34" s="136">
        <v>170000</v>
      </c>
      <c r="F34" s="137">
        <v>170000</v>
      </c>
      <c r="G34" s="137">
        <v>170000</v>
      </c>
      <c r="H34" s="136">
        <v>170000</v>
      </c>
      <c r="I34" s="282" t="s">
        <v>381</v>
      </c>
      <c r="J34" s="134" t="s">
        <v>100</v>
      </c>
      <c r="K34" s="98" t="s">
        <v>61</v>
      </c>
      <c r="L34" s="138" t="s">
        <v>101</v>
      </c>
    </row>
    <row r="35" spans="1:17" s="85" customFormat="1" ht="18.75" x14ac:dyDescent="0.3">
      <c r="A35" s="139"/>
      <c r="B35" s="139" t="s">
        <v>102</v>
      </c>
      <c r="C35" s="139" t="s">
        <v>103</v>
      </c>
      <c r="D35" s="140"/>
      <c r="E35" s="141"/>
      <c r="F35" s="142"/>
      <c r="G35" s="142"/>
      <c r="H35" s="143"/>
      <c r="I35" s="139" t="s">
        <v>382</v>
      </c>
      <c r="J35" s="139" t="s">
        <v>104</v>
      </c>
      <c r="K35" s="103" t="s">
        <v>68</v>
      </c>
      <c r="L35" s="144"/>
    </row>
    <row r="36" spans="1:17" s="85" customFormat="1" ht="18.75" x14ac:dyDescent="0.3">
      <c r="A36" s="139"/>
      <c r="B36" s="139" t="s">
        <v>105</v>
      </c>
      <c r="C36" s="139" t="s">
        <v>106</v>
      </c>
      <c r="D36" s="140"/>
      <c r="E36" s="141"/>
      <c r="F36" s="142"/>
      <c r="G36" s="142"/>
      <c r="H36" s="143"/>
      <c r="I36" s="139"/>
      <c r="J36" s="139"/>
      <c r="K36" s="145"/>
      <c r="L36" s="144"/>
    </row>
    <row r="37" spans="1:17" s="85" customFormat="1" ht="18.75" x14ac:dyDescent="0.3">
      <c r="A37" s="146"/>
      <c r="B37" s="146" t="s">
        <v>107</v>
      </c>
      <c r="C37" s="146"/>
      <c r="D37" s="147"/>
      <c r="E37" s="148" t="s">
        <v>108</v>
      </c>
      <c r="F37" s="149"/>
      <c r="G37" s="149"/>
      <c r="H37" s="150"/>
      <c r="I37" s="146"/>
      <c r="J37" s="146"/>
      <c r="K37" s="151"/>
      <c r="L37" s="152"/>
    </row>
    <row r="38" spans="1:17" s="84" customFormat="1" ht="18.75" x14ac:dyDescent="0.3">
      <c r="A38" s="269"/>
      <c r="B38" s="276" t="s">
        <v>365</v>
      </c>
      <c r="C38" s="270"/>
      <c r="D38" s="271"/>
      <c r="E38" s="272">
        <f>SUM(E14:E24,E30:E37)</f>
        <v>2980000</v>
      </c>
      <c r="F38" s="272">
        <f t="shared" ref="F38:H38" si="0">SUM(F14:F24,F30:F37)</f>
        <v>2980000</v>
      </c>
      <c r="G38" s="272">
        <f t="shared" si="0"/>
        <v>2980000</v>
      </c>
      <c r="H38" s="272">
        <f t="shared" si="0"/>
        <v>2980000</v>
      </c>
      <c r="I38" s="273"/>
      <c r="J38" s="273"/>
      <c r="K38" s="273"/>
      <c r="L38" s="273"/>
    </row>
    <row r="39" spans="1:17" s="85" customFormat="1" ht="18.75" x14ac:dyDescent="0.3">
      <c r="A39" s="256"/>
      <c r="B39" s="256"/>
      <c r="C39" s="256"/>
      <c r="D39" s="256"/>
      <c r="E39" s="278"/>
      <c r="F39" s="279"/>
      <c r="G39" s="279"/>
      <c r="H39" s="279"/>
      <c r="I39" s="256"/>
      <c r="J39" s="256"/>
      <c r="K39" s="280"/>
      <c r="L39" s="256"/>
    </row>
    <row r="40" spans="1:17" s="4" customFormat="1" ht="19.5" customHeight="1" x14ac:dyDescent="0.3">
      <c r="B40" s="68" t="s">
        <v>109</v>
      </c>
      <c r="K40" s="87"/>
    </row>
    <row r="41" spans="1:17" s="89" customFormat="1" ht="18.75" customHeight="1" x14ac:dyDescent="0.2">
      <c r="A41" s="321" t="s">
        <v>44</v>
      </c>
      <c r="B41" s="321" t="s">
        <v>45</v>
      </c>
      <c r="C41" s="321" t="s">
        <v>46</v>
      </c>
      <c r="D41" s="88" t="s">
        <v>47</v>
      </c>
      <c r="E41" s="318" t="s">
        <v>48</v>
      </c>
      <c r="F41" s="319"/>
      <c r="G41" s="319"/>
      <c r="H41" s="320"/>
      <c r="I41" s="88" t="s">
        <v>49</v>
      </c>
      <c r="J41" s="321" t="s">
        <v>50</v>
      </c>
      <c r="K41" s="325" t="s">
        <v>51</v>
      </c>
      <c r="L41" s="325" t="s">
        <v>52</v>
      </c>
    </row>
    <row r="42" spans="1:17" s="89" customFormat="1" ht="18.75" x14ac:dyDescent="0.2">
      <c r="A42" s="321"/>
      <c r="B42" s="321"/>
      <c r="C42" s="321"/>
      <c r="D42" s="90" t="s">
        <v>53</v>
      </c>
      <c r="E42" s="88">
        <v>2561</v>
      </c>
      <c r="F42" s="90">
        <v>2562</v>
      </c>
      <c r="G42" s="88">
        <v>2563</v>
      </c>
      <c r="H42" s="88">
        <v>2564</v>
      </c>
      <c r="I42" s="90" t="s">
        <v>54</v>
      </c>
      <c r="J42" s="321"/>
      <c r="K42" s="326"/>
      <c r="L42" s="326"/>
    </row>
    <row r="43" spans="1:17" s="89" customFormat="1" ht="18.75" x14ac:dyDescent="0.2">
      <c r="A43" s="321"/>
      <c r="B43" s="321"/>
      <c r="C43" s="321"/>
      <c r="D43" s="91" t="s">
        <v>55</v>
      </c>
      <c r="E43" s="91" t="s">
        <v>12</v>
      </c>
      <c r="F43" s="91" t="s">
        <v>12</v>
      </c>
      <c r="G43" s="91" t="s">
        <v>12</v>
      </c>
      <c r="H43" s="91" t="s">
        <v>12</v>
      </c>
      <c r="I43" s="92"/>
      <c r="J43" s="321"/>
      <c r="K43" s="327"/>
      <c r="L43" s="327"/>
    </row>
    <row r="44" spans="1:17" s="85" customFormat="1" ht="18.75" x14ac:dyDescent="0.3">
      <c r="A44" s="93">
        <v>1</v>
      </c>
      <c r="B44" s="93" t="s">
        <v>110</v>
      </c>
      <c r="C44" s="93" t="s">
        <v>111</v>
      </c>
      <c r="D44" s="93" t="s">
        <v>112</v>
      </c>
      <c r="E44" s="96">
        <v>195000</v>
      </c>
      <c r="F44" s="96">
        <v>195000</v>
      </c>
      <c r="G44" s="96">
        <v>195000</v>
      </c>
      <c r="H44" s="96">
        <v>195000</v>
      </c>
      <c r="I44" s="157" t="s">
        <v>113</v>
      </c>
      <c r="J44" s="94" t="s">
        <v>368</v>
      </c>
      <c r="K44" s="134" t="s">
        <v>114</v>
      </c>
      <c r="L44" s="93" t="s">
        <v>115</v>
      </c>
      <c r="Q44" s="96"/>
    </row>
    <row r="45" spans="1:17" s="85" customFormat="1" ht="18.75" x14ac:dyDescent="0.3">
      <c r="A45" s="99"/>
      <c r="B45" s="99" t="s">
        <v>116</v>
      </c>
      <c r="C45" s="99" t="s">
        <v>117</v>
      </c>
      <c r="D45" s="99" t="s">
        <v>118</v>
      </c>
      <c r="E45" s="141" t="s">
        <v>119</v>
      </c>
      <c r="F45" s="101"/>
      <c r="G45" s="101"/>
      <c r="H45" s="101"/>
      <c r="I45" s="99"/>
      <c r="J45" s="100" t="s">
        <v>369</v>
      </c>
      <c r="K45" s="99" t="s">
        <v>120</v>
      </c>
      <c r="L45" s="99"/>
    </row>
    <row r="46" spans="1:17" s="85" customFormat="1" ht="18.75" x14ac:dyDescent="0.3">
      <c r="A46" s="99"/>
      <c r="B46" s="99" t="s">
        <v>121</v>
      </c>
      <c r="C46" s="99" t="s">
        <v>122</v>
      </c>
      <c r="D46" s="99" t="s">
        <v>123</v>
      </c>
      <c r="E46" s="120"/>
      <c r="F46" s="120"/>
      <c r="G46" s="120"/>
      <c r="H46" s="120"/>
      <c r="I46" s="111"/>
      <c r="J46" s="112" t="s">
        <v>124</v>
      </c>
      <c r="K46" s="111"/>
      <c r="L46" s="111"/>
    </row>
    <row r="47" spans="1:17" s="84" customFormat="1" ht="18.75" x14ac:dyDescent="0.3">
      <c r="A47" s="269"/>
      <c r="B47" s="276" t="s">
        <v>364</v>
      </c>
      <c r="C47" s="270"/>
      <c r="D47" s="271"/>
      <c r="E47" s="272">
        <f>SUM(E44:E46)</f>
        <v>195000</v>
      </c>
      <c r="F47" s="272">
        <f t="shared" ref="F47:H47" si="1">SUM(F44:F46)</f>
        <v>195000</v>
      </c>
      <c r="G47" s="272">
        <f t="shared" si="1"/>
        <v>195000</v>
      </c>
      <c r="H47" s="272">
        <f t="shared" si="1"/>
        <v>195000</v>
      </c>
      <c r="I47" s="273"/>
      <c r="J47" s="273"/>
      <c r="K47" s="273"/>
      <c r="L47" s="273"/>
    </row>
    <row r="48" spans="1:17" s="85" customFormat="1" ht="18.75" x14ac:dyDescent="0.3">
      <c r="A48" s="123"/>
      <c r="B48" s="123"/>
      <c r="C48" s="123"/>
      <c r="D48" s="123"/>
      <c r="E48" s="124"/>
      <c r="F48" s="124"/>
      <c r="G48" s="124"/>
      <c r="H48" s="124"/>
      <c r="I48" s="123"/>
      <c r="J48" s="123"/>
      <c r="K48" s="123"/>
    </row>
    <row r="49" spans="1:12" s="85" customFormat="1" ht="18.75" x14ac:dyDescent="0.3">
      <c r="A49" s="123"/>
      <c r="B49" s="123"/>
      <c r="C49" s="123"/>
      <c r="D49" s="123"/>
      <c r="E49" s="124"/>
      <c r="F49" s="124"/>
      <c r="G49" s="124"/>
      <c r="H49" s="124"/>
      <c r="I49" s="123"/>
      <c r="J49" s="123"/>
      <c r="K49" s="123"/>
      <c r="L49" s="85">
        <v>125</v>
      </c>
    </row>
    <row r="50" spans="1:12" s="4" customFormat="1" ht="19.5" customHeight="1" x14ac:dyDescent="0.3">
      <c r="B50" s="68" t="s">
        <v>125</v>
      </c>
      <c r="K50" s="87"/>
    </row>
    <row r="51" spans="1:12" s="89" customFormat="1" ht="18.75" customHeight="1" x14ac:dyDescent="0.2">
      <c r="A51" s="321" t="s">
        <v>44</v>
      </c>
      <c r="B51" s="321" t="s">
        <v>45</v>
      </c>
      <c r="C51" s="321" t="s">
        <v>46</v>
      </c>
      <c r="D51" s="88" t="s">
        <v>47</v>
      </c>
      <c r="E51" s="318" t="s">
        <v>48</v>
      </c>
      <c r="F51" s="319"/>
      <c r="G51" s="319"/>
      <c r="H51" s="320"/>
      <c r="I51" s="88" t="s">
        <v>49</v>
      </c>
      <c r="J51" s="321" t="s">
        <v>50</v>
      </c>
      <c r="K51" s="325" t="s">
        <v>51</v>
      </c>
      <c r="L51" s="325" t="s">
        <v>52</v>
      </c>
    </row>
    <row r="52" spans="1:12" s="89" customFormat="1" ht="18.75" x14ac:dyDescent="0.2">
      <c r="A52" s="321"/>
      <c r="B52" s="321"/>
      <c r="C52" s="321"/>
      <c r="D52" s="90" t="s">
        <v>53</v>
      </c>
      <c r="E52" s="88">
        <v>2561</v>
      </c>
      <c r="F52" s="90">
        <v>2562</v>
      </c>
      <c r="G52" s="88">
        <v>2563</v>
      </c>
      <c r="H52" s="88">
        <v>2564</v>
      </c>
      <c r="I52" s="90" t="s">
        <v>54</v>
      </c>
      <c r="J52" s="321"/>
      <c r="K52" s="326"/>
      <c r="L52" s="326"/>
    </row>
    <row r="53" spans="1:12" s="89" customFormat="1" ht="18.75" x14ac:dyDescent="0.2">
      <c r="A53" s="321"/>
      <c r="B53" s="321"/>
      <c r="C53" s="321"/>
      <c r="D53" s="91" t="s">
        <v>55</v>
      </c>
      <c r="E53" s="91" t="s">
        <v>12</v>
      </c>
      <c r="F53" s="91" t="s">
        <v>12</v>
      </c>
      <c r="G53" s="91" t="s">
        <v>12</v>
      </c>
      <c r="H53" s="91" t="s">
        <v>12</v>
      </c>
      <c r="I53" s="92"/>
      <c r="J53" s="321"/>
      <c r="K53" s="327"/>
      <c r="L53" s="327"/>
    </row>
    <row r="54" spans="1:12" s="85" customFormat="1" ht="18.75" x14ac:dyDescent="0.3">
      <c r="A54" s="93">
        <v>1</v>
      </c>
      <c r="B54" s="157" t="s">
        <v>126</v>
      </c>
      <c r="C54" s="93" t="s">
        <v>127</v>
      </c>
      <c r="D54" s="93" t="s">
        <v>128</v>
      </c>
      <c r="E54" s="95">
        <v>80000</v>
      </c>
      <c r="F54" s="96">
        <v>80000</v>
      </c>
      <c r="G54" s="153">
        <v>80000</v>
      </c>
      <c r="H54" s="96">
        <v>80000</v>
      </c>
      <c r="I54" s="93" t="s">
        <v>129</v>
      </c>
      <c r="J54" s="93" t="s">
        <v>130</v>
      </c>
      <c r="K54" s="154" t="s">
        <v>61</v>
      </c>
      <c r="L54" s="155" t="s">
        <v>131</v>
      </c>
    </row>
    <row r="55" spans="1:12" s="85" customFormat="1" ht="18.75" x14ac:dyDescent="0.3">
      <c r="A55" s="99"/>
      <c r="B55" s="99" t="s">
        <v>132</v>
      </c>
      <c r="C55" s="99" t="s">
        <v>133</v>
      </c>
      <c r="D55" s="99" t="s">
        <v>134</v>
      </c>
      <c r="E55" s="63"/>
      <c r="F55" s="101"/>
      <c r="G55" s="63"/>
      <c r="H55" s="101"/>
      <c r="I55" s="99"/>
      <c r="J55" s="99" t="s">
        <v>135</v>
      </c>
      <c r="K55" s="156" t="s">
        <v>68</v>
      </c>
      <c r="L55" s="99" t="s">
        <v>74</v>
      </c>
    </row>
    <row r="56" spans="1:12" s="85" customFormat="1" ht="18.75" x14ac:dyDescent="0.3">
      <c r="A56" s="99"/>
      <c r="B56" s="99" t="s">
        <v>136</v>
      </c>
      <c r="C56" s="99" t="s">
        <v>137</v>
      </c>
      <c r="D56" s="99"/>
      <c r="E56" s="63"/>
      <c r="F56" s="101"/>
      <c r="G56" s="63"/>
      <c r="H56" s="101"/>
      <c r="I56" s="99"/>
      <c r="J56" s="99" t="s">
        <v>138</v>
      </c>
      <c r="K56" s="156"/>
      <c r="L56" s="99"/>
    </row>
    <row r="57" spans="1:12" s="85" customFormat="1" ht="18.75" x14ac:dyDescent="0.3">
      <c r="A57" s="99"/>
      <c r="B57" s="111" t="s">
        <v>139</v>
      </c>
      <c r="C57" s="100"/>
      <c r="D57" s="99"/>
      <c r="E57" s="131" t="s">
        <v>140</v>
      </c>
      <c r="F57" s="101"/>
      <c r="G57" s="63"/>
      <c r="H57" s="99"/>
      <c r="I57" s="111"/>
      <c r="J57" s="100" t="s">
        <v>137</v>
      </c>
      <c r="K57" s="99"/>
      <c r="L57" s="99"/>
    </row>
    <row r="58" spans="1:12" s="85" customFormat="1" ht="18.75" x14ac:dyDescent="0.3">
      <c r="A58" s="93">
        <v>2</v>
      </c>
      <c r="B58" s="157" t="s">
        <v>141</v>
      </c>
      <c r="C58" s="100"/>
      <c r="D58" s="281" t="s">
        <v>142</v>
      </c>
      <c r="E58" s="96">
        <v>40000</v>
      </c>
      <c r="F58" s="96">
        <v>40000</v>
      </c>
      <c r="G58" s="153">
        <v>40000</v>
      </c>
      <c r="H58" s="93">
        <v>40000</v>
      </c>
      <c r="I58" s="93" t="s">
        <v>129</v>
      </c>
      <c r="J58" s="100"/>
      <c r="K58" s="99"/>
      <c r="L58" s="99"/>
    </row>
    <row r="59" spans="1:12" s="85" customFormat="1" ht="18.75" x14ac:dyDescent="0.3">
      <c r="A59" s="99"/>
      <c r="B59" s="99" t="s">
        <v>143</v>
      </c>
      <c r="C59" s="100"/>
      <c r="D59" s="100" t="s">
        <v>144</v>
      </c>
      <c r="E59" s="101"/>
      <c r="F59" s="101"/>
      <c r="G59" s="63"/>
      <c r="H59" s="99"/>
      <c r="I59" s="99"/>
      <c r="J59" s="100"/>
      <c r="K59" s="99"/>
      <c r="L59" s="99"/>
    </row>
    <row r="60" spans="1:12" s="85" customFormat="1" ht="18.75" x14ac:dyDescent="0.3">
      <c r="A60" s="111"/>
      <c r="B60" s="111" t="s">
        <v>145</v>
      </c>
      <c r="C60" s="100"/>
      <c r="D60" s="100"/>
      <c r="E60" s="131" t="s">
        <v>146</v>
      </c>
      <c r="F60" s="101"/>
      <c r="G60" s="63"/>
      <c r="H60" s="99"/>
      <c r="I60" s="111"/>
      <c r="J60" s="100"/>
      <c r="K60" s="99"/>
      <c r="L60" s="99"/>
    </row>
    <row r="61" spans="1:12" s="85" customFormat="1" ht="18.75" x14ac:dyDescent="0.3">
      <c r="A61" s="93">
        <v>3</v>
      </c>
      <c r="B61" s="93" t="s">
        <v>147</v>
      </c>
      <c r="C61" s="100"/>
      <c r="D61" s="281" t="s">
        <v>148</v>
      </c>
      <c r="E61" s="96">
        <v>10000</v>
      </c>
      <c r="F61" s="96">
        <v>10000</v>
      </c>
      <c r="G61" s="153">
        <v>10000</v>
      </c>
      <c r="H61" s="93">
        <v>10000</v>
      </c>
      <c r="I61" s="93" t="s">
        <v>129</v>
      </c>
      <c r="J61" s="100"/>
      <c r="K61" s="99"/>
      <c r="L61" s="99"/>
    </row>
    <row r="62" spans="1:12" s="85" customFormat="1" ht="18.75" x14ac:dyDescent="0.3">
      <c r="A62" s="99"/>
      <c r="B62" s="99" t="s">
        <v>149</v>
      </c>
      <c r="C62" s="100"/>
      <c r="D62" s="100" t="s">
        <v>150</v>
      </c>
      <c r="E62" s="101"/>
      <c r="F62" s="101"/>
      <c r="G62" s="63"/>
      <c r="H62" s="99"/>
      <c r="I62" s="99"/>
      <c r="J62" s="100"/>
      <c r="K62" s="99"/>
      <c r="L62" s="99"/>
    </row>
    <row r="63" spans="1:12" s="85" customFormat="1" ht="18.75" x14ac:dyDescent="0.3">
      <c r="A63" s="99"/>
      <c r="B63" s="99" t="s">
        <v>151</v>
      </c>
      <c r="C63" s="100"/>
      <c r="D63" s="112"/>
      <c r="E63" s="131" t="s">
        <v>152</v>
      </c>
      <c r="F63" s="120"/>
      <c r="G63" s="121"/>
      <c r="H63" s="111"/>
      <c r="I63" s="111"/>
      <c r="J63" s="100"/>
      <c r="K63" s="99"/>
      <c r="L63" s="99"/>
    </row>
    <row r="64" spans="1:12" s="85" customFormat="1" ht="18.75" x14ac:dyDescent="0.3">
      <c r="A64" s="93">
        <v>4</v>
      </c>
      <c r="B64" s="93" t="s">
        <v>147</v>
      </c>
      <c r="C64" s="100"/>
      <c r="D64" s="93" t="s">
        <v>153</v>
      </c>
      <c r="E64" s="153">
        <v>50000</v>
      </c>
      <c r="F64" s="96">
        <v>50000</v>
      </c>
      <c r="G64" s="153">
        <v>50000</v>
      </c>
      <c r="H64" s="96">
        <v>50000</v>
      </c>
      <c r="I64" s="93" t="s">
        <v>129</v>
      </c>
      <c r="J64" s="100"/>
      <c r="K64" s="99"/>
      <c r="L64" s="99"/>
    </row>
    <row r="65" spans="1:12" s="85" customFormat="1" ht="18.75" x14ac:dyDescent="0.3">
      <c r="A65" s="99"/>
      <c r="B65" s="99" t="s">
        <v>154</v>
      </c>
      <c r="C65" s="100"/>
      <c r="D65" s="99" t="s">
        <v>155</v>
      </c>
      <c r="E65" s="158"/>
      <c r="F65" s="101"/>
      <c r="G65" s="63"/>
      <c r="H65" s="101"/>
      <c r="I65" s="99"/>
      <c r="J65" s="100"/>
      <c r="K65" s="99"/>
      <c r="L65" s="99"/>
    </row>
    <row r="66" spans="1:12" s="85" customFormat="1" ht="18.75" x14ac:dyDescent="0.3">
      <c r="A66" s="99"/>
      <c r="B66" s="99" t="s">
        <v>156</v>
      </c>
      <c r="C66" s="100"/>
      <c r="D66" s="99"/>
      <c r="E66" s="131" t="s">
        <v>157</v>
      </c>
      <c r="F66" s="120"/>
      <c r="G66" s="121"/>
      <c r="H66" s="120"/>
      <c r="I66" s="111"/>
      <c r="J66" s="112"/>
      <c r="K66" s="111"/>
      <c r="L66" s="111"/>
    </row>
    <row r="67" spans="1:12" s="84" customFormat="1" ht="18.75" x14ac:dyDescent="0.3">
      <c r="A67" s="275"/>
      <c r="B67" s="276" t="s">
        <v>363</v>
      </c>
      <c r="C67" s="276"/>
      <c r="D67" s="277"/>
      <c r="E67" s="274">
        <f>SUM(E54:E66)</f>
        <v>180000</v>
      </c>
      <c r="F67" s="272">
        <f t="shared" ref="F67:H67" si="2">SUM(F54:F66)</f>
        <v>180000</v>
      </c>
      <c r="G67" s="272">
        <f t="shared" si="2"/>
        <v>180000</v>
      </c>
      <c r="H67" s="272">
        <f t="shared" si="2"/>
        <v>180000</v>
      </c>
      <c r="I67" s="273"/>
      <c r="J67" s="273"/>
      <c r="K67" s="273"/>
      <c r="L67" s="273"/>
    </row>
    <row r="68" spans="1:12" s="85" customFormat="1" ht="18.75" x14ac:dyDescent="0.3">
      <c r="A68" s="123"/>
      <c r="B68" s="123"/>
      <c r="C68" s="123"/>
      <c r="D68" s="123"/>
      <c r="E68" s="124"/>
      <c r="F68" s="63"/>
      <c r="G68" s="63"/>
      <c r="H68" s="63"/>
      <c r="I68" s="123"/>
      <c r="J68" s="123"/>
      <c r="K68" s="123"/>
      <c r="L68" s="123"/>
    </row>
    <row r="69" spans="1:12" s="85" customFormat="1" ht="18.75" x14ac:dyDescent="0.3">
      <c r="A69" s="123"/>
      <c r="B69" s="123"/>
      <c r="C69" s="123"/>
      <c r="D69" s="123"/>
      <c r="E69" s="124"/>
      <c r="F69" s="63"/>
      <c r="G69" s="63"/>
      <c r="H69" s="63"/>
      <c r="I69" s="123"/>
      <c r="J69" s="123"/>
      <c r="K69" s="123"/>
      <c r="L69" s="123"/>
    </row>
    <row r="70" spans="1:12" s="85" customFormat="1" ht="18.75" x14ac:dyDescent="0.3">
      <c r="A70" s="123"/>
      <c r="B70" s="123"/>
      <c r="C70" s="123"/>
      <c r="D70" s="123"/>
      <c r="E70" s="124"/>
      <c r="F70" s="63"/>
      <c r="G70" s="63"/>
      <c r="H70" s="63"/>
      <c r="I70" s="123"/>
      <c r="J70" s="123"/>
      <c r="K70" s="123"/>
      <c r="L70" s="123"/>
    </row>
    <row r="71" spans="1:12" s="85" customFormat="1" ht="18.75" x14ac:dyDescent="0.3">
      <c r="A71" s="123"/>
      <c r="B71" s="123"/>
      <c r="C71" s="123"/>
      <c r="D71" s="123"/>
      <c r="E71" s="124"/>
      <c r="F71" s="63"/>
      <c r="G71" s="63"/>
      <c r="H71" s="63"/>
      <c r="I71" s="123"/>
      <c r="J71" s="123"/>
      <c r="K71" s="123"/>
      <c r="L71" s="123"/>
    </row>
    <row r="72" spans="1:12" s="85" customFormat="1" ht="18.75" x14ac:dyDescent="0.3">
      <c r="A72" s="123"/>
      <c r="B72" s="123"/>
      <c r="C72" s="123"/>
      <c r="D72" s="123"/>
      <c r="E72" s="124"/>
      <c r="F72" s="63"/>
      <c r="G72" s="63"/>
      <c r="H72" s="63"/>
      <c r="I72" s="123"/>
      <c r="J72" s="123"/>
      <c r="K72" s="123"/>
      <c r="L72" s="123">
        <v>126</v>
      </c>
    </row>
    <row r="73" spans="1:12" s="85" customFormat="1" ht="18.75" x14ac:dyDescent="0.3">
      <c r="A73" s="123"/>
      <c r="B73" s="123"/>
      <c r="C73" s="123"/>
      <c r="D73" s="123"/>
      <c r="E73" s="124"/>
      <c r="F73" s="63"/>
      <c r="G73" s="63"/>
      <c r="H73" s="63"/>
      <c r="I73" s="123"/>
      <c r="J73" s="123"/>
      <c r="K73" s="123"/>
      <c r="L73" s="123"/>
    </row>
    <row r="74" spans="1:12" s="85" customFormat="1" ht="18.75" x14ac:dyDescent="0.3">
      <c r="A74" s="123"/>
      <c r="B74" s="123"/>
      <c r="C74" s="123"/>
      <c r="D74" s="123"/>
      <c r="E74" s="124"/>
      <c r="F74" s="63"/>
      <c r="G74" s="63"/>
      <c r="H74" s="63"/>
      <c r="I74" s="123"/>
      <c r="J74" s="123"/>
      <c r="K74" s="123"/>
      <c r="L74" s="123"/>
    </row>
    <row r="75" spans="1:12" s="85" customFormat="1" ht="18.75" x14ac:dyDescent="0.3">
      <c r="A75" s="123"/>
      <c r="B75" s="123"/>
      <c r="C75" s="123"/>
      <c r="D75" s="123"/>
      <c r="E75" s="63"/>
      <c r="F75" s="63"/>
      <c r="G75" s="63"/>
      <c r="H75" s="63"/>
      <c r="I75" s="123"/>
      <c r="J75" s="123"/>
      <c r="K75" s="123"/>
      <c r="L75" s="123">
        <v>108</v>
      </c>
    </row>
    <row r="76" spans="1:12" ht="21" x14ac:dyDescent="0.2">
      <c r="B76" s="160"/>
      <c r="E76" s="161">
        <f>SUM(E14:E33,E34:E66)</f>
        <v>6537683</v>
      </c>
      <c r="F76" s="161">
        <f>SUM(F14:F33,F34:F66)</f>
        <v>6537686</v>
      </c>
      <c r="G76" s="161">
        <f>SUM(G14:G33,G34:G66)</f>
        <v>6537689</v>
      </c>
      <c r="H76" s="161">
        <f>SUM(H14:H33,H34:H66)</f>
        <v>6537692</v>
      </c>
    </row>
    <row r="77" spans="1:12" x14ac:dyDescent="0.2">
      <c r="E77" s="159">
        <v>10</v>
      </c>
      <c r="F77" s="159">
        <v>10</v>
      </c>
      <c r="G77" s="159">
        <v>10</v>
      </c>
      <c r="H77" s="159">
        <v>10</v>
      </c>
      <c r="I77" s="159">
        <v>10</v>
      </c>
    </row>
  </sheetData>
  <mergeCells count="31">
    <mergeCell ref="L41:L43"/>
    <mergeCell ref="A51:A53"/>
    <mergeCell ref="B51:B53"/>
    <mergeCell ref="C51:C53"/>
    <mergeCell ref="E51:H51"/>
    <mergeCell ref="J51:J53"/>
    <mergeCell ref="K51:K53"/>
    <mergeCell ref="L51:L53"/>
    <mergeCell ref="A41:A43"/>
    <mergeCell ref="B41:B43"/>
    <mergeCell ref="C41:C43"/>
    <mergeCell ref="E41:H41"/>
    <mergeCell ref="J41:J43"/>
    <mergeCell ref="K41:K43"/>
    <mergeCell ref="L11:L13"/>
    <mergeCell ref="A27:A29"/>
    <mergeCell ref="B27:B29"/>
    <mergeCell ref="C27:C29"/>
    <mergeCell ref="E27:H27"/>
    <mergeCell ref="J27:J29"/>
    <mergeCell ref="K27:K29"/>
    <mergeCell ref="L27:L29"/>
    <mergeCell ref="A1:K1"/>
    <mergeCell ref="A2:K2"/>
    <mergeCell ref="A3:K3"/>
    <mergeCell ref="A11:A13"/>
    <mergeCell ref="B11:B13"/>
    <mergeCell ref="C11:C13"/>
    <mergeCell ref="E11:H11"/>
    <mergeCell ref="J11:J13"/>
    <mergeCell ref="K11:K13"/>
  </mergeCells>
  <pageMargins left="0.47244094488188981" right="0.47244094488188981" top="1.1811023622047245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topLeftCell="A7" zoomScaleNormal="100" zoomScaleSheetLayoutView="100" workbookViewId="0">
      <selection activeCell="J4" sqref="J4"/>
    </sheetView>
  </sheetViews>
  <sheetFormatPr defaultRowHeight="20.25" x14ac:dyDescent="0.3"/>
  <cols>
    <col min="1" max="1" width="3.375" style="162" customWidth="1"/>
    <col min="2" max="2" width="26.25" style="162" customWidth="1"/>
    <col min="3" max="3" width="12.5" style="162" customWidth="1"/>
    <col min="4" max="4" width="18" style="162" customWidth="1"/>
    <col min="5" max="5" width="12.375" style="162" bestFit="1" customWidth="1"/>
    <col min="6" max="6" width="12.75" style="162" customWidth="1"/>
    <col min="7" max="8" width="7" style="162" customWidth="1"/>
    <col min="9" max="9" width="9" style="162"/>
    <col min="10" max="10" width="8.5" style="162" customWidth="1"/>
    <col min="11" max="11" width="8.375" style="162" customWidth="1"/>
    <col min="12" max="16384" width="9" style="162"/>
  </cols>
  <sheetData>
    <row r="1" spans="1:14" x14ac:dyDescent="0.3">
      <c r="K1" s="347" t="s">
        <v>164</v>
      </c>
    </row>
    <row r="2" spans="1:14" x14ac:dyDescent="0.3">
      <c r="A2" s="328" t="s">
        <v>158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4" x14ac:dyDescent="0.3">
      <c r="A3" s="329" t="s">
        <v>159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spans="1:14" s="85" customFormat="1" ht="18.75" x14ac:dyDescent="0.3">
      <c r="A4" s="84" t="s">
        <v>165</v>
      </c>
      <c r="B4" s="172"/>
      <c r="C4" s="172"/>
      <c r="D4" s="172"/>
    </row>
    <row r="5" spans="1:14" s="85" customFormat="1" ht="18.75" x14ac:dyDescent="0.3">
      <c r="A5" s="84" t="s">
        <v>166</v>
      </c>
    </row>
    <row r="6" spans="1:14" s="85" customFormat="1" x14ac:dyDescent="0.3">
      <c r="B6" s="84" t="s">
        <v>167</v>
      </c>
      <c r="C6" s="84"/>
      <c r="D6" s="84"/>
      <c r="G6" s="173"/>
      <c r="H6" s="173"/>
      <c r="I6" s="173"/>
      <c r="J6" s="173"/>
      <c r="K6" s="173"/>
    </row>
    <row r="7" spans="1:14" s="1" customFormat="1" x14ac:dyDescent="0.3">
      <c r="B7" s="68" t="s">
        <v>14</v>
      </c>
      <c r="C7" s="68"/>
      <c r="D7" s="68"/>
      <c r="G7" s="173"/>
      <c r="N7" s="174"/>
    </row>
    <row r="8" spans="1:14" s="1" customFormat="1" ht="18.75" customHeight="1" x14ac:dyDescent="0.3">
      <c r="A8" s="330" t="s">
        <v>44</v>
      </c>
      <c r="B8" s="330" t="s">
        <v>45</v>
      </c>
      <c r="C8" s="175" t="s">
        <v>168</v>
      </c>
      <c r="D8" s="176" t="s">
        <v>47</v>
      </c>
      <c r="E8" s="331" t="s">
        <v>48</v>
      </c>
      <c r="F8" s="332"/>
      <c r="G8" s="332"/>
      <c r="H8" s="333"/>
      <c r="I8" s="176" t="s">
        <v>49</v>
      </c>
      <c r="J8" s="334" t="s">
        <v>50</v>
      </c>
      <c r="K8" s="335" t="s">
        <v>51</v>
      </c>
    </row>
    <row r="9" spans="1:14" s="1" customFormat="1" ht="18.75" customHeight="1" x14ac:dyDescent="0.3">
      <c r="A9" s="330"/>
      <c r="B9" s="330"/>
      <c r="C9" s="177" t="s">
        <v>169</v>
      </c>
      <c r="D9" s="178" t="s">
        <v>170</v>
      </c>
      <c r="E9" s="88">
        <v>2561</v>
      </c>
      <c r="F9" s="88">
        <v>2562</v>
      </c>
      <c r="G9" s="88">
        <v>2563</v>
      </c>
      <c r="H9" s="88">
        <v>2564</v>
      </c>
      <c r="I9" s="178" t="s">
        <v>54</v>
      </c>
      <c r="J9" s="334"/>
      <c r="K9" s="335"/>
    </row>
    <row r="10" spans="1:14" s="1" customFormat="1" ht="18.75" x14ac:dyDescent="0.3">
      <c r="A10" s="330"/>
      <c r="B10" s="330"/>
      <c r="C10" s="179"/>
      <c r="D10" s="180"/>
      <c r="E10" s="91" t="s">
        <v>12</v>
      </c>
      <c r="F10" s="181" t="s">
        <v>12</v>
      </c>
      <c r="G10" s="181" t="s">
        <v>12</v>
      </c>
      <c r="H10" s="181" t="s">
        <v>12</v>
      </c>
      <c r="I10" s="180"/>
      <c r="J10" s="334"/>
      <c r="K10" s="335"/>
    </row>
    <row r="11" spans="1:14" ht="81" x14ac:dyDescent="0.3">
      <c r="A11" s="164">
        <v>1</v>
      </c>
      <c r="B11" s="165" t="s">
        <v>162</v>
      </c>
      <c r="C11" s="165" t="s">
        <v>171</v>
      </c>
      <c r="D11" s="165" t="s">
        <v>172</v>
      </c>
      <c r="E11" s="166">
        <v>4874000</v>
      </c>
      <c r="F11" s="166"/>
      <c r="G11" s="166"/>
      <c r="H11" s="166"/>
      <c r="I11" s="165" t="s">
        <v>175</v>
      </c>
      <c r="J11" s="165" t="s">
        <v>174</v>
      </c>
      <c r="K11" s="167"/>
    </row>
    <row r="12" spans="1:14" ht="81" x14ac:dyDescent="0.3">
      <c r="A12" s="164">
        <v>2</v>
      </c>
      <c r="B12" s="165" t="s">
        <v>160</v>
      </c>
      <c r="C12" s="165" t="s">
        <v>171</v>
      </c>
      <c r="D12" s="165" t="s">
        <v>173</v>
      </c>
      <c r="E12" s="166"/>
      <c r="F12" s="166">
        <v>1317000</v>
      </c>
      <c r="G12" s="166"/>
      <c r="H12" s="166"/>
      <c r="I12" s="165" t="s">
        <v>175</v>
      </c>
      <c r="J12" s="165" t="s">
        <v>174</v>
      </c>
      <c r="K12" s="164" t="s">
        <v>161</v>
      </c>
    </row>
    <row r="13" spans="1:14" s="163" customFormat="1" x14ac:dyDescent="0.3">
      <c r="A13" s="168"/>
      <c r="B13" s="169" t="s">
        <v>163</v>
      </c>
      <c r="C13" s="169"/>
      <c r="D13" s="169"/>
      <c r="E13" s="170">
        <f>SUM(E11:E12)</f>
        <v>4874000</v>
      </c>
      <c r="F13" s="170">
        <f>SUM(F11:F12)</f>
        <v>1317000</v>
      </c>
      <c r="G13" s="171"/>
      <c r="H13" s="171"/>
      <c r="I13" s="171"/>
      <c r="J13" s="171"/>
      <c r="K13" s="170"/>
    </row>
    <row r="16" spans="1:14" x14ac:dyDescent="0.3">
      <c r="K16" s="162">
        <v>127</v>
      </c>
    </row>
    <row r="19" spans="11:11" x14ac:dyDescent="0.3">
      <c r="K19" s="162">
        <v>127</v>
      </c>
    </row>
  </sheetData>
  <mergeCells count="7">
    <mergeCell ref="A2:K2"/>
    <mergeCell ref="A3:K3"/>
    <mergeCell ref="A8:A10"/>
    <mergeCell ref="B8:B10"/>
    <mergeCell ref="E8:H8"/>
    <mergeCell ref="J8:J10"/>
    <mergeCell ref="K8:K10"/>
  </mergeCells>
  <pageMargins left="0.59055118110236215" right="0.59055118110236215" top="1.1811023622047243" bottom="0.5905511811023621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view="pageBreakPreview" topLeftCell="A112" zoomScale="120" zoomScaleNormal="110" zoomScaleSheetLayoutView="120" workbookViewId="0">
      <selection activeCell="E120" sqref="E120"/>
    </sheetView>
  </sheetViews>
  <sheetFormatPr defaultRowHeight="18.75" x14ac:dyDescent="0.3"/>
  <cols>
    <col min="1" max="1" width="2" style="1" customWidth="1"/>
    <col min="2" max="2" width="14.25" style="1" customWidth="1"/>
    <col min="3" max="3" width="14.375" style="1" customWidth="1"/>
    <col min="4" max="4" width="22.625" style="1" customWidth="1"/>
    <col min="5" max="5" width="11" style="1" customWidth="1"/>
    <col min="6" max="6" width="10.5" style="1" customWidth="1"/>
    <col min="7" max="7" width="10.625" style="1" customWidth="1"/>
    <col min="8" max="8" width="10.375" style="1" customWidth="1"/>
    <col min="9" max="9" width="7.375" style="1" customWidth="1"/>
    <col min="10" max="10" width="10.75" style="1" customWidth="1"/>
    <col min="11" max="11" width="9.5" style="77" customWidth="1"/>
    <col min="12" max="255" width="9" style="1"/>
    <col min="256" max="256" width="2" style="1" customWidth="1"/>
    <col min="257" max="257" width="14.625" style="1" customWidth="1"/>
    <col min="258" max="258" width="14.375" style="1" customWidth="1"/>
    <col min="259" max="259" width="20" style="1" customWidth="1"/>
    <col min="260" max="260" width="11" style="1" customWidth="1"/>
    <col min="261" max="261" width="10.5" style="1" customWidth="1"/>
    <col min="262" max="262" width="10.625" style="1" customWidth="1"/>
    <col min="263" max="263" width="10.375" style="1" customWidth="1"/>
    <col min="264" max="264" width="7.375" style="1" customWidth="1"/>
    <col min="265" max="265" width="10.75" style="1" customWidth="1"/>
    <col min="266" max="266" width="8" style="1" customWidth="1"/>
    <col min="267" max="511" width="9" style="1"/>
    <col min="512" max="512" width="2" style="1" customWidth="1"/>
    <col min="513" max="513" width="14.625" style="1" customWidth="1"/>
    <col min="514" max="514" width="14.375" style="1" customWidth="1"/>
    <col min="515" max="515" width="20" style="1" customWidth="1"/>
    <col min="516" max="516" width="11" style="1" customWidth="1"/>
    <col min="517" max="517" width="10.5" style="1" customWidth="1"/>
    <col min="518" max="518" width="10.625" style="1" customWidth="1"/>
    <col min="519" max="519" width="10.375" style="1" customWidth="1"/>
    <col min="520" max="520" width="7.375" style="1" customWidth="1"/>
    <col min="521" max="521" width="10.75" style="1" customWidth="1"/>
    <col min="522" max="522" width="8" style="1" customWidth="1"/>
    <col min="523" max="767" width="9" style="1"/>
    <col min="768" max="768" width="2" style="1" customWidth="1"/>
    <col min="769" max="769" width="14.625" style="1" customWidth="1"/>
    <col min="770" max="770" width="14.375" style="1" customWidth="1"/>
    <col min="771" max="771" width="20" style="1" customWidth="1"/>
    <col min="772" max="772" width="11" style="1" customWidth="1"/>
    <col min="773" max="773" width="10.5" style="1" customWidth="1"/>
    <col min="774" max="774" width="10.625" style="1" customWidth="1"/>
    <col min="775" max="775" width="10.375" style="1" customWidth="1"/>
    <col min="776" max="776" width="7.375" style="1" customWidth="1"/>
    <col min="777" max="777" width="10.75" style="1" customWidth="1"/>
    <col min="778" max="778" width="8" style="1" customWidth="1"/>
    <col min="779" max="1023" width="9" style="1"/>
    <col min="1024" max="1024" width="2" style="1" customWidth="1"/>
    <col min="1025" max="1025" width="14.625" style="1" customWidth="1"/>
    <col min="1026" max="1026" width="14.375" style="1" customWidth="1"/>
    <col min="1027" max="1027" width="20" style="1" customWidth="1"/>
    <col min="1028" max="1028" width="11" style="1" customWidth="1"/>
    <col min="1029" max="1029" width="10.5" style="1" customWidth="1"/>
    <col min="1030" max="1030" width="10.625" style="1" customWidth="1"/>
    <col min="1031" max="1031" width="10.375" style="1" customWidth="1"/>
    <col min="1032" max="1032" width="7.375" style="1" customWidth="1"/>
    <col min="1033" max="1033" width="10.75" style="1" customWidth="1"/>
    <col min="1034" max="1034" width="8" style="1" customWidth="1"/>
    <col min="1035" max="1279" width="9" style="1"/>
    <col min="1280" max="1280" width="2" style="1" customWidth="1"/>
    <col min="1281" max="1281" width="14.625" style="1" customWidth="1"/>
    <col min="1282" max="1282" width="14.375" style="1" customWidth="1"/>
    <col min="1283" max="1283" width="20" style="1" customWidth="1"/>
    <col min="1284" max="1284" width="11" style="1" customWidth="1"/>
    <col min="1285" max="1285" width="10.5" style="1" customWidth="1"/>
    <col min="1286" max="1286" width="10.625" style="1" customWidth="1"/>
    <col min="1287" max="1287" width="10.375" style="1" customWidth="1"/>
    <col min="1288" max="1288" width="7.375" style="1" customWidth="1"/>
    <col min="1289" max="1289" width="10.75" style="1" customWidth="1"/>
    <col min="1290" max="1290" width="8" style="1" customWidth="1"/>
    <col min="1291" max="1535" width="9" style="1"/>
    <col min="1536" max="1536" width="2" style="1" customWidth="1"/>
    <col min="1537" max="1537" width="14.625" style="1" customWidth="1"/>
    <col min="1538" max="1538" width="14.375" style="1" customWidth="1"/>
    <col min="1539" max="1539" width="20" style="1" customWidth="1"/>
    <col min="1540" max="1540" width="11" style="1" customWidth="1"/>
    <col min="1541" max="1541" width="10.5" style="1" customWidth="1"/>
    <col min="1542" max="1542" width="10.625" style="1" customWidth="1"/>
    <col min="1543" max="1543" width="10.375" style="1" customWidth="1"/>
    <col min="1544" max="1544" width="7.375" style="1" customWidth="1"/>
    <col min="1545" max="1545" width="10.75" style="1" customWidth="1"/>
    <col min="1546" max="1546" width="8" style="1" customWidth="1"/>
    <col min="1547" max="1791" width="9" style="1"/>
    <col min="1792" max="1792" width="2" style="1" customWidth="1"/>
    <col min="1793" max="1793" width="14.625" style="1" customWidth="1"/>
    <col min="1794" max="1794" width="14.375" style="1" customWidth="1"/>
    <col min="1795" max="1795" width="20" style="1" customWidth="1"/>
    <col min="1796" max="1796" width="11" style="1" customWidth="1"/>
    <col min="1797" max="1797" width="10.5" style="1" customWidth="1"/>
    <col min="1798" max="1798" width="10.625" style="1" customWidth="1"/>
    <col min="1799" max="1799" width="10.375" style="1" customWidth="1"/>
    <col min="1800" max="1800" width="7.375" style="1" customWidth="1"/>
    <col min="1801" max="1801" width="10.75" style="1" customWidth="1"/>
    <col min="1802" max="1802" width="8" style="1" customWidth="1"/>
    <col min="1803" max="2047" width="9" style="1"/>
    <col min="2048" max="2048" width="2" style="1" customWidth="1"/>
    <col min="2049" max="2049" width="14.625" style="1" customWidth="1"/>
    <col min="2050" max="2050" width="14.375" style="1" customWidth="1"/>
    <col min="2051" max="2051" width="20" style="1" customWidth="1"/>
    <col min="2052" max="2052" width="11" style="1" customWidth="1"/>
    <col min="2053" max="2053" width="10.5" style="1" customWidth="1"/>
    <col min="2054" max="2054" width="10.625" style="1" customWidth="1"/>
    <col min="2055" max="2055" width="10.375" style="1" customWidth="1"/>
    <col min="2056" max="2056" width="7.375" style="1" customWidth="1"/>
    <col min="2057" max="2057" width="10.75" style="1" customWidth="1"/>
    <col min="2058" max="2058" width="8" style="1" customWidth="1"/>
    <col min="2059" max="2303" width="9" style="1"/>
    <col min="2304" max="2304" width="2" style="1" customWidth="1"/>
    <col min="2305" max="2305" width="14.625" style="1" customWidth="1"/>
    <col min="2306" max="2306" width="14.375" style="1" customWidth="1"/>
    <col min="2307" max="2307" width="20" style="1" customWidth="1"/>
    <col min="2308" max="2308" width="11" style="1" customWidth="1"/>
    <col min="2309" max="2309" width="10.5" style="1" customWidth="1"/>
    <col min="2310" max="2310" width="10.625" style="1" customWidth="1"/>
    <col min="2311" max="2311" width="10.375" style="1" customWidth="1"/>
    <col min="2312" max="2312" width="7.375" style="1" customWidth="1"/>
    <col min="2313" max="2313" width="10.75" style="1" customWidth="1"/>
    <col min="2314" max="2314" width="8" style="1" customWidth="1"/>
    <col min="2315" max="2559" width="9" style="1"/>
    <col min="2560" max="2560" width="2" style="1" customWidth="1"/>
    <col min="2561" max="2561" width="14.625" style="1" customWidth="1"/>
    <col min="2562" max="2562" width="14.375" style="1" customWidth="1"/>
    <col min="2563" max="2563" width="20" style="1" customWidth="1"/>
    <col min="2564" max="2564" width="11" style="1" customWidth="1"/>
    <col min="2565" max="2565" width="10.5" style="1" customWidth="1"/>
    <col min="2566" max="2566" width="10.625" style="1" customWidth="1"/>
    <col min="2567" max="2567" width="10.375" style="1" customWidth="1"/>
    <col min="2568" max="2568" width="7.375" style="1" customWidth="1"/>
    <col min="2569" max="2569" width="10.75" style="1" customWidth="1"/>
    <col min="2570" max="2570" width="8" style="1" customWidth="1"/>
    <col min="2571" max="2815" width="9" style="1"/>
    <col min="2816" max="2816" width="2" style="1" customWidth="1"/>
    <col min="2817" max="2817" width="14.625" style="1" customWidth="1"/>
    <col min="2818" max="2818" width="14.375" style="1" customWidth="1"/>
    <col min="2819" max="2819" width="20" style="1" customWidth="1"/>
    <col min="2820" max="2820" width="11" style="1" customWidth="1"/>
    <col min="2821" max="2821" width="10.5" style="1" customWidth="1"/>
    <col min="2822" max="2822" width="10.625" style="1" customWidth="1"/>
    <col min="2823" max="2823" width="10.375" style="1" customWidth="1"/>
    <col min="2824" max="2824" width="7.375" style="1" customWidth="1"/>
    <col min="2825" max="2825" width="10.75" style="1" customWidth="1"/>
    <col min="2826" max="2826" width="8" style="1" customWidth="1"/>
    <col min="2827" max="3071" width="9" style="1"/>
    <col min="3072" max="3072" width="2" style="1" customWidth="1"/>
    <col min="3073" max="3073" width="14.625" style="1" customWidth="1"/>
    <col min="3074" max="3074" width="14.375" style="1" customWidth="1"/>
    <col min="3075" max="3075" width="20" style="1" customWidth="1"/>
    <col min="3076" max="3076" width="11" style="1" customWidth="1"/>
    <col min="3077" max="3077" width="10.5" style="1" customWidth="1"/>
    <col min="3078" max="3078" width="10.625" style="1" customWidth="1"/>
    <col min="3079" max="3079" width="10.375" style="1" customWidth="1"/>
    <col min="3080" max="3080" width="7.375" style="1" customWidth="1"/>
    <col min="3081" max="3081" width="10.75" style="1" customWidth="1"/>
    <col min="3082" max="3082" width="8" style="1" customWidth="1"/>
    <col min="3083" max="3327" width="9" style="1"/>
    <col min="3328" max="3328" width="2" style="1" customWidth="1"/>
    <col min="3329" max="3329" width="14.625" style="1" customWidth="1"/>
    <col min="3330" max="3330" width="14.375" style="1" customWidth="1"/>
    <col min="3331" max="3331" width="20" style="1" customWidth="1"/>
    <col min="3332" max="3332" width="11" style="1" customWidth="1"/>
    <col min="3333" max="3333" width="10.5" style="1" customWidth="1"/>
    <col min="3334" max="3334" width="10.625" style="1" customWidth="1"/>
    <col min="3335" max="3335" width="10.375" style="1" customWidth="1"/>
    <col min="3336" max="3336" width="7.375" style="1" customWidth="1"/>
    <col min="3337" max="3337" width="10.75" style="1" customWidth="1"/>
    <col min="3338" max="3338" width="8" style="1" customWidth="1"/>
    <col min="3339" max="3583" width="9" style="1"/>
    <col min="3584" max="3584" width="2" style="1" customWidth="1"/>
    <col min="3585" max="3585" width="14.625" style="1" customWidth="1"/>
    <col min="3586" max="3586" width="14.375" style="1" customWidth="1"/>
    <col min="3587" max="3587" width="20" style="1" customWidth="1"/>
    <col min="3588" max="3588" width="11" style="1" customWidth="1"/>
    <col min="3589" max="3589" width="10.5" style="1" customWidth="1"/>
    <col min="3590" max="3590" width="10.625" style="1" customWidth="1"/>
    <col min="3591" max="3591" width="10.375" style="1" customWidth="1"/>
    <col min="3592" max="3592" width="7.375" style="1" customWidth="1"/>
    <col min="3593" max="3593" width="10.75" style="1" customWidth="1"/>
    <col min="3594" max="3594" width="8" style="1" customWidth="1"/>
    <col min="3595" max="3839" width="9" style="1"/>
    <col min="3840" max="3840" width="2" style="1" customWidth="1"/>
    <col min="3841" max="3841" width="14.625" style="1" customWidth="1"/>
    <col min="3842" max="3842" width="14.375" style="1" customWidth="1"/>
    <col min="3843" max="3843" width="20" style="1" customWidth="1"/>
    <col min="3844" max="3844" width="11" style="1" customWidth="1"/>
    <col min="3845" max="3845" width="10.5" style="1" customWidth="1"/>
    <col min="3846" max="3846" width="10.625" style="1" customWidth="1"/>
    <col min="3847" max="3847" width="10.375" style="1" customWidth="1"/>
    <col min="3848" max="3848" width="7.375" style="1" customWidth="1"/>
    <col min="3849" max="3849" width="10.75" style="1" customWidth="1"/>
    <col min="3850" max="3850" width="8" style="1" customWidth="1"/>
    <col min="3851" max="4095" width="9" style="1"/>
    <col min="4096" max="4096" width="2" style="1" customWidth="1"/>
    <col min="4097" max="4097" width="14.625" style="1" customWidth="1"/>
    <col min="4098" max="4098" width="14.375" style="1" customWidth="1"/>
    <col min="4099" max="4099" width="20" style="1" customWidth="1"/>
    <col min="4100" max="4100" width="11" style="1" customWidth="1"/>
    <col min="4101" max="4101" width="10.5" style="1" customWidth="1"/>
    <col min="4102" max="4102" width="10.625" style="1" customWidth="1"/>
    <col min="4103" max="4103" width="10.375" style="1" customWidth="1"/>
    <col min="4104" max="4104" width="7.375" style="1" customWidth="1"/>
    <col min="4105" max="4105" width="10.75" style="1" customWidth="1"/>
    <col min="4106" max="4106" width="8" style="1" customWidth="1"/>
    <col min="4107" max="4351" width="9" style="1"/>
    <col min="4352" max="4352" width="2" style="1" customWidth="1"/>
    <col min="4353" max="4353" width="14.625" style="1" customWidth="1"/>
    <col min="4354" max="4354" width="14.375" style="1" customWidth="1"/>
    <col min="4355" max="4355" width="20" style="1" customWidth="1"/>
    <col min="4356" max="4356" width="11" style="1" customWidth="1"/>
    <col min="4357" max="4357" width="10.5" style="1" customWidth="1"/>
    <col min="4358" max="4358" width="10.625" style="1" customWidth="1"/>
    <col min="4359" max="4359" width="10.375" style="1" customWidth="1"/>
    <col min="4360" max="4360" width="7.375" style="1" customWidth="1"/>
    <col min="4361" max="4361" width="10.75" style="1" customWidth="1"/>
    <col min="4362" max="4362" width="8" style="1" customWidth="1"/>
    <col min="4363" max="4607" width="9" style="1"/>
    <col min="4608" max="4608" width="2" style="1" customWidth="1"/>
    <col min="4609" max="4609" width="14.625" style="1" customWidth="1"/>
    <col min="4610" max="4610" width="14.375" style="1" customWidth="1"/>
    <col min="4611" max="4611" width="20" style="1" customWidth="1"/>
    <col min="4612" max="4612" width="11" style="1" customWidth="1"/>
    <col min="4613" max="4613" width="10.5" style="1" customWidth="1"/>
    <col min="4614" max="4614" width="10.625" style="1" customWidth="1"/>
    <col min="4615" max="4615" width="10.375" style="1" customWidth="1"/>
    <col min="4616" max="4616" width="7.375" style="1" customWidth="1"/>
    <col min="4617" max="4617" width="10.75" style="1" customWidth="1"/>
    <col min="4618" max="4618" width="8" style="1" customWidth="1"/>
    <col min="4619" max="4863" width="9" style="1"/>
    <col min="4864" max="4864" width="2" style="1" customWidth="1"/>
    <col min="4865" max="4865" width="14.625" style="1" customWidth="1"/>
    <col min="4866" max="4866" width="14.375" style="1" customWidth="1"/>
    <col min="4867" max="4867" width="20" style="1" customWidth="1"/>
    <col min="4868" max="4868" width="11" style="1" customWidth="1"/>
    <col min="4869" max="4869" width="10.5" style="1" customWidth="1"/>
    <col min="4870" max="4870" width="10.625" style="1" customWidth="1"/>
    <col min="4871" max="4871" width="10.375" style="1" customWidth="1"/>
    <col min="4872" max="4872" width="7.375" style="1" customWidth="1"/>
    <col min="4873" max="4873" width="10.75" style="1" customWidth="1"/>
    <col min="4874" max="4874" width="8" style="1" customWidth="1"/>
    <col min="4875" max="5119" width="9" style="1"/>
    <col min="5120" max="5120" width="2" style="1" customWidth="1"/>
    <col min="5121" max="5121" width="14.625" style="1" customWidth="1"/>
    <col min="5122" max="5122" width="14.375" style="1" customWidth="1"/>
    <col min="5123" max="5123" width="20" style="1" customWidth="1"/>
    <col min="5124" max="5124" width="11" style="1" customWidth="1"/>
    <col min="5125" max="5125" width="10.5" style="1" customWidth="1"/>
    <col min="5126" max="5126" width="10.625" style="1" customWidth="1"/>
    <col min="5127" max="5127" width="10.375" style="1" customWidth="1"/>
    <col min="5128" max="5128" width="7.375" style="1" customWidth="1"/>
    <col min="5129" max="5129" width="10.75" style="1" customWidth="1"/>
    <col min="5130" max="5130" width="8" style="1" customWidth="1"/>
    <col min="5131" max="5375" width="9" style="1"/>
    <col min="5376" max="5376" width="2" style="1" customWidth="1"/>
    <col min="5377" max="5377" width="14.625" style="1" customWidth="1"/>
    <col min="5378" max="5378" width="14.375" style="1" customWidth="1"/>
    <col min="5379" max="5379" width="20" style="1" customWidth="1"/>
    <col min="5380" max="5380" width="11" style="1" customWidth="1"/>
    <col min="5381" max="5381" width="10.5" style="1" customWidth="1"/>
    <col min="5382" max="5382" width="10.625" style="1" customWidth="1"/>
    <col min="5383" max="5383" width="10.375" style="1" customWidth="1"/>
    <col min="5384" max="5384" width="7.375" style="1" customWidth="1"/>
    <col min="5385" max="5385" width="10.75" style="1" customWidth="1"/>
    <col min="5386" max="5386" width="8" style="1" customWidth="1"/>
    <col min="5387" max="5631" width="9" style="1"/>
    <col min="5632" max="5632" width="2" style="1" customWidth="1"/>
    <col min="5633" max="5633" width="14.625" style="1" customWidth="1"/>
    <col min="5634" max="5634" width="14.375" style="1" customWidth="1"/>
    <col min="5635" max="5635" width="20" style="1" customWidth="1"/>
    <col min="5636" max="5636" width="11" style="1" customWidth="1"/>
    <col min="5637" max="5637" width="10.5" style="1" customWidth="1"/>
    <col min="5638" max="5638" width="10.625" style="1" customWidth="1"/>
    <col min="5639" max="5639" width="10.375" style="1" customWidth="1"/>
    <col min="5640" max="5640" width="7.375" style="1" customWidth="1"/>
    <col min="5641" max="5641" width="10.75" style="1" customWidth="1"/>
    <col min="5642" max="5642" width="8" style="1" customWidth="1"/>
    <col min="5643" max="5887" width="9" style="1"/>
    <col min="5888" max="5888" width="2" style="1" customWidth="1"/>
    <col min="5889" max="5889" width="14.625" style="1" customWidth="1"/>
    <col min="5890" max="5890" width="14.375" style="1" customWidth="1"/>
    <col min="5891" max="5891" width="20" style="1" customWidth="1"/>
    <col min="5892" max="5892" width="11" style="1" customWidth="1"/>
    <col min="5893" max="5893" width="10.5" style="1" customWidth="1"/>
    <col min="5894" max="5894" width="10.625" style="1" customWidth="1"/>
    <col min="5895" max="5895" width="10.375" style="1" customWidth="1"/>
    <col min="5896" max="5896" width="7.375" style="1" customWidth="1"/>
    <col min="5897" max="5897" width="10.75" style="1" customWidth="1"/>
    <col min="5898" max="5898" width="8" style="1" customWidth="1"/>
    <col min="5899" max="6143" width="9" style="1"/>
    <col min="6144" max="6144" width="2" style="1" customWidth="1"/>
    <col min="6145" max="6145" width="14.625" style="1" customWidth="1"/>
    <col min="6146" max="6146" width="14.375" style="1" customWidth="1"/>
    <col min="6147" max="6147" width="20" style="1" customWidth="1"/>
    <col min="6148" max="6148" width="11" style="1" customWidth="1"/>
    <col min="6149" max="6149" width="10.5" style="1" customWidth="1"/>
    <col min="6150" max="6150" width="10.625" style="1" customWidth="1"/>
    <col min="6151" max="6151" width="10.375" style="1" customWidth="1"/>
    <col min="6152" max="6152" width="7.375" style="1" customWidth="1"/>
    <col min="6153" max="6153" width="10.75" style="1" customWidth="1"/>
    <col min="6154" max="6154" width="8" style="1" customWidth="1"/>
    <col min="6155" max="6399" width="9" style="1"/>
    <col min="6400" max="6400" width="2" style="1" customWidth="1"/>
    <col min="6401" max="6401" width="14.625" style="1" customWidth="1"/>
    <col min="6402" max="6402" width="14.375" style="1" customWidth="1"/>
    <col min="6403" max="6403" width="20" style="1" customWidth="1"/>
    <col min="6404" max="6404" width="11" style="1" customWidth="1"/>
    <col min="6405" max="6405" width="10.5" style="1" customWidth="1"/>
    <col min="6406" max="6406" width="10.625" style="1" customWidth="1"/>
    <col min="6407" max="6407" width="10.375" style="1" customWidth="1"/>
    <col min="6408" max="6408" width="7.375" style="1" customWidth="1"/>
    <col min="6409" max="6409" width="10.75" style="1" customWidth="1"/>
    <col min="6410" max="6410" width="8" style="1" customWidth="1"/>
    <col min="6411" max="6655" width="9" style="1"/>
    <col min="6656" max="6656" width="2" style="1" customWidth="1"/>
    <col min="6657" max="6657" width="14.625" style="1" customWidth="1"/>
    <col min="6658" max="6658" width="14.375" style="1" customWidth="1"/>
    <col min="6659" max="6659" width="20" style="1" customWidth="1"/>
    <col min="6660" max="6660" width="11" style="1" customWidth="1"/>
    <col min="6661" max="6661" width="10.5" style="1" customWidth="1"/>
    <col min="6662" max="6662" width="10.625" style="1" customWidth="1"/>
    <col min="6663" max="6663" width="10.375" style="1" customWidth="1"/>
    <col min="6664" max="6664" width="7.375" style="1" customWidth="1"/>
    <col min="6665" max="6665" width="10.75" style="1" customWidth="1"/>
    <col min="6666" max="6666" width="8" style="1" customWidth="1"/>
    <col min="6667" max="6911" width="9" style="1"/>
    <col min="6912" max="6912" width="2" style="1" customWidth="1"/>
    <col min="6913" max="6913" width="14.625" style="1" customWidth="1"/>
    <col min="6914" max="6914" width="14.375" style="1" customWidth="1"/>
    <col min="6915" max="6915" width="20" style="1" customWidth="1"/>
    <col min="6916" max="6916" width="11" style="1" customWidth="1"/>
    <col min="6917" max="6917" width="10.5" style="1" customWidth="1"/>
    <col min="6918" max="6918" width="10.625" style="1" customWidth="1"/>
    <col min="6919" max="6919" width="10.375" style="1" customWidth="1"/>
    <col min="6920" max="6920" width="7.375" style="1" customWidth="1"/>
    <col min="6921" max="6921" width="10.75" style="1" customWidth="1"/>
    <col min="6922" max="6922" width="8" style="1" customWidth="1"/>
    <col min="6923" max="7167" width="9" style="1"/>
    <col min="7168" max="7168" width="2" style="1" customWidth="1"/>
    <col min="7169" max="7169" width="14.625" style="1" customWidth="1"/>
    <col min="7170" max="7170" width="14.375" style="1" customWidth="1"/>
    <col min="7171" max="7171" width="20" style="1" customWidth="1"/>
    <col min="7172" max="7172" width="11" style="1" customWidth="1"/>
    <col min="7173" max="7173" width="10.5" style="1" customWidth="1"/>
    <col min="7174" max="7174" width="10.625" style="1" customWidth="1"/>
    <col min="7175" max="7175" width="10.375" style="1" customWidth="1"/>
    <col min="7176" max="7176" width="7.375" style="1" customWidth="1"/>
    <col min="7177" max="7177" width="10.75" style="1" customWidth="1"/>
    <col min="7178" max="7178" width="8" style="1" customWidth="1"/>
    <col min="7179" max="7423" width="9" style="1"/>
    <col min="7424" max="7424" width="2" style="1" customWidth="1"/>
    <col min="7425" max="7425" width="14.625" style="1" customWidth="1"/>
    <col min="7426" max="7426" width="14.375" style="1" customWidth="1"/>
    <col min="7427" max="7427" width="20" style="1" customWidth="1"/>
    <col min="7428" max="7428" width="11" style="1" customWidth="1"/>
    <col min="7429" max="7429" width="10.5" style="1" customWidth="1"/>
    <col min="7430" max="7430" width="10.625" style="1" customWidth="1"/>
    <col min="7431" max="7431" width="10.375" style="1" customWidth="1"/>
    <col min="7432" max="7432" width="7.375" style="1" customWidth="1"/>
    <col min="7433" max="7433" width="10.75" style="1" customWidth="1"/>
    <col min="7434" max="7434" width="8" style="1" customWidth="1"/>
    <col min="7435" max="7679" width="9" style="1"/>
    <col min="7680" max="7680" width="2" style="1" customWidth="1"/>
    <col min="7681" max="7681" width="14.625" style="1" customWidth="1"/>
    <col min="7682" max="7682" width="14.375" style="1" customWidth="1"/>
    <col min="7683" max="7683" width="20" style="1" customWidth="1"/>
    <col min="7684" max="7684" width="11" style="1" customWidth="1"/>
    <col min="7685" max="7685" width="10.5" style="1" customWidth="1"/>
    <col min="7686" max="7686" width="10.625" style="1" customWidth="1"/>
    <col min="7687" max="7687" width="10.375" style="1" customWidth="1"/>
    <col min="7688" max="7688" width="7.375" style="1" customWidth="1"/>
    <col min="7689" max="7689" width="10.75" style="1" customWidth="1"/>
    <col min="7690" max="7690" width="8" style="1" customWidth="1"/>
    <col min="7691" max="7935" width="9" style="1"/>
    <col min="7936" max="7936" width="2" style="1" customWidth="1"/>
    <col min="7937" max="7937" width="14.625" style="1" customWidth="1"/>
    <col min="7938" max="7938" width="14.375" style="1" customWidth="1"/>
    <col min="7939" max="7939" width="20" style="1" customWidth="1"/>
    <col min="7940" max="7940" width="11" style="1" customWidth="1"/>
    <col min="7941" max="7941" width="10.5" style="1" customWidth="1"/>
    <col min="7942" max="7942" width="10.625" style="1" customWidth="1"/>
    <col min="7943" max="7943" width="10.375" style="1" customWidth="1"/>
    <col min="7944" max="7944" width="7.375" style="1" customWidth="1"/>
    <col min="7945" max="7945" width="10.75" style="1" customWidth="1"/>
    <col min="7946" max="7946" width="8" style="1" customWidth="1"/>
    <col min="7947" max="8191" width="9" style="1"/>
    <col min="8192" max="8192" width="2" style="1" customWidth="1"/>
    <col min="8193" max="8193" width="14.625" style="1" customWidth="1"/>
    <col min="8194" max="8194" width="14.375" style="1" customWidth="1"/>
    <col min="8195" max="8195" width="20" style="1" customWidth="1"/>
    <col min="8196" max="8196" width="11" style="1" customWidth="1"/>
    <col min="8197" max="8197" width="10.5" style="1" customWidth="1"/>
    <col min="8198" max="8198" width="10.625" style="1" customWidth="1"/>
    <col min="8199" max="8199" width="10.375" style="1" customWidth="1"/>
    <col min="8200" max="8200" width="7.375" style="1" customWidth="1"/>
    <col min="8201" max="8201" width="10.75" style="1" customWidth="1"/>
    <col min="8202" max="8202" width="8" style="1" customWidth="1"/>
    <col min="8203" max="8447" width="9" style="1"/>
    <col min="8448" max="8448" width="2" style="1" customWidth="1"/>
    <col min="8449" max="8449" width="14.625" style="1" customWidth="1"/>
    <col min="8450" max="8450" width="14.375" style="1" customWidth="1"/>
    <col min="8451" max="8451" width="20" style="1" customWidth="1"/>
    <col min="8452" max="8452" width="11" style="1" customWidth="1"/>
    <col min="8453" max="8453" width="10.5" style="1" customWidth="1"/>
    <col min="8454" max="8454" width="10.625" style="1" customWidth="1"/>
    <col min="8455" max="8455" width="10.375" style="1" customWidth="1"/>
    <col min="8456" max="8456" width="7.375" style="1" customWidth="1"/>
    <col min="8457" max="8457" width="10.75" style="1" customWidth="1"/>
    <col min="8458" max="8458" width="8" style="1" customWidth="1"/>
    <col min="8459" max="8703" width="9" style="1"/>
    <col min="8704" max="8704" width="2" style="1" customWidth="1"/>
    <col min="8705" max="8705" width="14.625" style="1" customWidth="1"/>
    <col min="8706" max="8706" width="14.375" style="1" customWidth="1"/>
    <col min="8707" max="8707" width="20" style="1" customWidth="1"/>
    <col min="8708" max="8708" width="11" style="1" customWidth="1"/>
    <col min="8709" max="8709" width="10.5" style="1" customWidth="1"/>
    <col min="8710" max="8710" width="10.625" style="1" customWidth="1"/>
    <col min="8711" max="8711" width="10.375" style="1" customWidth="1"/>
    <col min="8712" max="8712" width="7.375" style="1" customWidth="1"/>
    <col min="8713" max="8713" width="10.75" style="1" customWidth="1"/>
    <col min="8714" max="8714" width="8" style="1" customWidth="1"/>
    <col min="8715" max="8959" width="9" style="1"/>
    <col min="8960" max="8960" width="2" style="1" customWidth="1"/>
    <col min="8961" max="8961" width="14.625" style="1" customWidth="1"/>
    <col min="8962" max="8962" width="14.375" style="1" customWidth="1"/>
    <col min="8963" max="8963" width="20" style="1" customWidth="1"/>
    <col min="8964" max="8964" width="11" style="1" customWidth="1"/>
    <col min="8965" max="8965" width="10.5" style="1" customWidth="1"/>
    <col min="8966" max="8966" width="10.625" style="1" customWidth="1"/>
    <col min="8967" max="8967" width="10.375" style="1" customWidth="1"/>
    <col min="8968" max="8968" width="7.375" style="1" customWidth="1"/>
    <col min="8969" max="8969" width="10.75" style="1" customWidth="1"/>
    <col min="8970" max="8970" width="8" style="1" customWidth="1"/>
    <col min="8971" max="9215" width="9" style="1"/>
    <col min="9216" max="9216" width="2" style="1" customWidth="1"/>
    <col min="9217" max="9217" width="14.625" style="1" customWidth="1"/>
    <col min="9218" max="9218" width="14.375" style="1" customWidth="1"/>
    <col min="9219" max="9219" width="20" style="1" customWidth="1"/>
    <col min="9220" max="9220" width="11" style="1" customWidth="1"/>
    <col min="9221" max="9221" width="10.5" style="1" customWidth="1"/>
    <col min="9222" max="9222" width="10.625" style="1" customWidth="1"/>
    <col min="9223" max="9223" width="10.375" style="1" customWidth="1"/>
    <col min="9224" max="9224" width="7.375" style="1" customWidth="1"/>
    <col min="9225" max="9225" width="10.75" style="1" customWidth="1"/>
    <col min="9226" max="9226" width="8" style="1" customWidth="1"/>
    <col min="9227" max="9471" width="9" style="1"/>
    <col min="9472" max="9472" width="2" style="1" customWidth="1"/>
    <col min="9473" max="9473" width="14.625" style="1" customWidth="1"/>
    <col min="9474" max="9474" width="14.375" style="1" customWidth="1"/>
    <col min="9475" max="9475" width="20" style="1" customWidth="1"/>
    <col min="9476" max="9476" width="11" style="1" customWidth="1"/>
    <col min="9477" max="9477" width="10.5" style="1" customWidth="1"/>
    <col min="9478" max="9478" width="10.625" style="1" customWidth="1"/>
    <col min="9479" max="9479" width="10.375" style="1" customWidth="1"/>
    <col min="9480" max="9480" width="7.375" style="1" customWidth="1"/>
    <col min="9481" max="9481" width="10.75" style="1" customWidth="1"/>
    <col min="9482" max="9482" width="8" style="1" customWidth="1"/>
    <col min="9483" max="9727" width="9" style="1"/>
    <col min="9728" max="9728" width="2" style="1" customWidth="1"/>
    <col min="9729" max="9729" width="14.625" style="1" customWidth="1"/>
    <col min="9730" max="9730" width="14.375" style="1" customWidth="1"/>
    <col min="9731" max="9731" width="20" style="1" customWidth="1"/>
    <col min="9732" max="9732" width="11" style="1" customWidth="1"/>
    <col min="9733" max="9733" width="10.5" style="1" customWidth="1"/>
    <col min="9734" max="9734" width="10.625" style="1" customWidth="1"/>
    <col min="9735" max="9735" width="10.375" style="1" customWidth="1"/>
    <col min="9736" max="9736" width="7.375" style="1" customWidth="1"/>
    <col min="9737" max="9737" width="10.75" style="1" customWidth="1"/>
    <col min="9738" max="9738" width="8" style="1" customWidth="1"/>
    <col min="9739" max="9983" width="9" style="1"/>
    <col min="9984" max="9984" width="2" style="1" customWidth="1"/>
    <col min="9985" max="9985" width="14.625" style="1" customWidth="1"/>
    <col min="9986" max="9986" width="14.375" style="1" customWidth="1"/>
    <col min="9987" max="9987" width="20" style="1" customWidth="1"/>
    <col min="9988" max="9988" width="11" style="1" customWidth="1"/>
    <col min="9989" max="9989" width="10.5" style="1" customWidth="1"/>
    <col min="9990" max="9990" width="10.625" style="1" customWidth="1"/>
    <col min="9991" max="9991" width="10.375" style="1" customWidth="1"/>
    <col min="9992" max="9992" width="7.375" style="1" customWidth="1"/>
    <col min="9993" max="9993" width="10.75" style="1" customWidth="1"/>
    <col min="9994" max="9994" width="8" style="1" customWidth="1"/>
    <col min="9995" max="10239" width="9" style="1"/>
    <col min="10240" max="10240" width="2" style="1" customWidth="1"/>
    <col min="10241" max="10241" width="14.625" style="1" customWidth="1"/>
    <col min="10242" max="10242" width="14.375" style="1" customWidth="1"/>
    <col min="10243" max="10243" width="20" style="1" customWidth="1"/>
    <col min="10244" max="10244" width="11" style="1" customWidth="1"/>
    <col min="10245" max="10245" width="10.5" style="1" customWidth="1"/>
    <col min="10246" max="10246" width="10.625" style="1" customWidth="1"/>
    <col min="10247" max="10247" width="10.375" style="1" customWidth="1"/>
    <col min="10248" max="10248" width="7.375" style="1" customWidth="1"/>
    <col min="10249" max="10249" width="10.75" style="1" customWidth="1"/>
    <col min="10250" max="10250" width="8" style="1" customWidth="1"/>
    <col min="10251" max="10495" width="9" style="1"/>
    <col min="10496" max="10496" width="2" style="1" customWidth="1"/>
    <col min="10497" max="10497" width="14.625" style="1" customWidth="1"/>
    <col min="10498" max="10498" width="14.375" style="1" customWidth="1"/>
    <col min="10499" max="10499" width="20" style="1" customWidth="1"/>
    <col min="10500" max="10500" width="11" style="1" customWidth="1"/>
    <col min="10501" max="10501" width="10.5" style="1" customWidth="1"/>
    <col min="10502" max="10502" width="10.625" style="1" customWidth="1"/>
    <col min="10503" max="10503" width="10.375" style="1" customWidth="1"/>
    <col min="10504" max="10504" width="7.375" style="1" customWidth="1"/>
    <col min="10505" max="10505" width="10.75" style="1" customWidth="1"/>
    <col min="10506" max="10506" width="8" style="1" customWidth="1"/>
    <col min="10507" max="10751" width="9" style="1"/>
    <col min="10752" max="10752" width="2" style="1" customWidth="1"/>
    <col min="10753" max="10753" width="14.625" style="1" customWidth="1"/>
    <col min="10754" max="10754" width="14.375" style="1" customWidth="1"/>
    <col min="10755" max="10755" width="20" style="1" customWidth="1"/>
    <col min="10756" max="10756" width="11" style="1" customWidth="1"/>
    <col min="10757" max="10757" width="10.5" style="1" customWidth="1"/>
    <col min="10758" max="10758" width="10.625" style="1" customWidth="1"/>
    <col min="10759" max="10759" width="10.375" style="1" customWidth="1"/>
    <col min="10760" max="10760" width="7.375" style="1" customWidth="1"/>
    <col min="10761" max="10761" width="10.75" style="1" customWidth="1"/>
    <col min="10762" max="10762" width="8" style="1" customWidth="1"/>
    <col min="10763" max="11007" width="9" style="1"/>
    <col min="11008" max="11008" width="2" style="1" customWidth="1"/>
    <col min="11009" max="11009" width="14.625" style="1" customWidth="1"/>
    <col min="11010" max="11010" width="14.375" style="1" customWidth="1"/>
    <col min="11011" max="11011" width="20" style="1" customWidth="1"/>
    <col min="11012" max="11012" width="11" style="1" customWidth="1"/>
    <col min="11013" max="11013" width="10.5" style="1" customWidth="1"/>
    <col min="11014" max="11014" width="10.625" style="1" customWidth="1"/>
    <col min="11015" max="11015" width="10.375" style="1" customWidth="1"/>
    <col min="11016" max="11016" width="7.375" style="1" customWidth="1"/>
    <col min="11017" max="11017" width="10.75" style="1" customWidth="1"/>
    <col min="11018" max="11018" width="8" style="1" customWidth="1"/>
    <col min="11019" max="11263" width="9" style="1"/>
    <col min="11264" max="11264" width="2" style="1" customWidth="1"/>
    <col min="11265" max="11265" width="14.625" style="1" customWidth="1"/>
    <col min="11266" max="11266" width="14.375" style="1" customWidth="1"/>
    <col min="11267" max="11267" width="20" style="1" customWidth="1"/>
    <col min="11268" max="11268" width="11" style="1" customWidth="1"/>
    <col min="11269" max="11269" width="10.5" style="1" customWidth="1"/>
    <col min="11270" max="11270" width="10.625" style="1" customWidth="1"/>
    <col min="11271" max="11271" width="10.375" style="1" customWidth="1"/>
    <col min="11272" max="11272" width="7.375" style="1" customWidth="1"/>
    <col min="11273" max="11273" width="10.75" style="1" customWidth="1"/>
    <col min="11274" max="11274" width="8" style="1" customWidth="1"/>
    <col min="11275" max="11519" width="9" style="1"/>
    <col min="11520" max="11520" width="2" style="1" customWidth="1"/>
    <col min="11521" max="11521" width="14.625" style="1" customWidth="1"/>
    <col min="11522" max="11522" width="14.375" style="1" customWidth="1"/>
    <col min="11523" max="11523" width="20" style="1" customWidth="1"/>
    <col min="11524" max="11524" width="11" style="1" customWidth="1"/>
    <col min="11525" max="11525" width="10.5" style="1" customWidth="1"/>
    <col min="11526" max="11526" width="10.625" style="1" customWidth="1"/>
    <col min="11527" max="11527" width="10.375" style="1" customWidth="1"/>
    <col min="11528" max="11528" width="7.375" style="1" customWidth="1"/>
    <col min="11529" max="11529" width="10.75" style="1" customWidth="1"/>
    <col min="11530" max="11530" width="8" style="1" customWidth="1"/>
    <col min="11531" max="11775" width="9" style="1"/>
    <col min="11776" max="11776" width="2" style="1" customWidth="1"/>
    <col min="11777" max="11777" width="14.625" style="1" customWidth="1"/>
    <col min="11778" max="11778" width="14.375" style="1" customWidth="1"/>
    <col min="11779" max="11779" width="20" style="1" customWidth="1"/>
    <col min="11780" max="11780" width="11" style="1" customWidth="1"/>
    <col min="11781" max="11781" width="10.5" style="1" customWidth="1"/>
    <col min="11782" max="11782" width="10.625" style="1" customWidth="1"/>
    <col min="11783" max="11783" width="10.375" style="1" customWidth="1"/>
    <col min="11784" max="11784" width="7.375" style="1" customWidth="1"/>
    <col min="11785" max="11785" width="10.75" style="1" customWidth="1"/>
    <col min="11786" max="11786" width="8" style="1" customWidth="1"/>
    <col min="11787" max="12031" width="9" style="1"/>
    <col min="12032" max="12032" width="2" style="1" customWidth="1"/>
    <col min="12033" max="12033" width="14.625" style="1" customWidth="1"/>
    <col min="12034" max="12034" width="14.375" style="1" customWidth="1"/>
    <col min="12035" max="12035" width="20" style="1" customWidth="1"/>
    <col min="12036" max="12036" width="11" style="1" customWidth="1"/>
    <col min="12037" max="12037" width="10.5" style="1" customWidth="1"/>
    <col min="12038" max="12038" width="10.625" style="1" customWidth="1"/>
    <col min="12039" max="12039" width="10.375" style="1" customWidth="1"/>
    <col min="12040" max="12040" width="7.375" style="1" customWidth="1"/>
    <col min="12041" max="12041" width="10.75" style="1" customWidth="1"/>
    <col min="12042" max="12042" width="8" style="1" customWidth="1"/>
    <col min="12043" max="12287" width="9" style="1"/>
    <col min="12288" max="12288" width="2" style="1" customWidth="1"/>
    <col min="12289" max="12289" width="14.625" style="1" customWidth="1"/>
    <col min="12290" max="12290" width="14.375" style="1" customWidth="1"/>
    <col min="12291" max="12291" width="20" style="1" customWidth="1"/>
    <col min="12292" max="12292" width="11" style="1" customWidth="1"/>
    <col min="12293" max="12293" width="10.5" style="1" customWidth="1"/>
    <col min="12294" max="12294" width="10.625" style="1" customWidth="1"/>
    <col min="12295" max="12295" width="10.375" style="1" customWidth="1"/>
    <col min="12296" max="12296" width="7.375" style="1" customWidth="1"/>
    <col min="12297" max="12297" width="10.75" style="1" customWidth="1"/>
    <col min="12298" max="12298" width="8" style="1" customWidth="1"/>
    <col min="12299" max="12543" width="9" style="1"/>
    <col min="12544" max="12544" width="2" style="1" customWidth="1"/>
    <col min="12545" max="12545" width="14.625" style="1" customWidth="1"/>
    <col min="12546" max="12546" width="14.375" style="1" customWidth="1"/>
    <col min="12547" max="12547" width="20" style="1" customWidth="1"/>
    <col min="12548" max="12548" width="11" style="1" customWidth="1"/>
    <col min="12549" max="12549" width="10.5" style="1" customWidth="1"/>
    <col min="12550" max="12550" width="10.625" style="1" customWidth="1"/>
    <col min="12551" max="12551" width="10.375" style="1" customWidth="1"/>
    <col min="12552" max="12552" width="7.375" style="1" customWidth="1"/>
    <col min="12553" max="12553" width="10.75" style="1" customWidth="1"/>
    <col min="12554" max="12554" width="8" style="1" customWidth="1"/>
    <col min="12555" max="12799" width="9" style="1"/>
    <col min="12800" max="12800" width="2" style="1" customWidth="1"/>
    <col min="12801" max="12801" width="14.625" style="1" customWidth="1"/>
    <col min="12802" max="12802" width="14.375" style="1" customWidth="1"/>
    <col min="12803" max="12803" width="20" style="1" customWidth="1"/>
    <col min="12804" max="12804" width="11" style="1" customWidth="1"/>
    <col min="12805" max="12805" width="10.5" style="1" customWidth="1"/>
    <col min="12806" max="12806" width="10.625" style="1" customWidth="1"/>
    <col min="12807" max="12807" width="10.375" style="1" customWidth="1"/>
    <col min="12808" max="12808" width="7.375" style="1" customWidth="1"/>
    <col min="12809" max="12809" width="10.75" style="1" customWidth="1"/>
    <col min="12810" max="12810" width="8" style="1" customWidth="1"/>
    <col min="12811" max="13055" width="9" style="1"/>
    <col min="13056" max="13056" width="2" style="1" customWidth="1"/>
    <col min="13057" max="13057" width="14.625" style="1" customWidth="1"/>
    <col min="13058" max="13058" width="14.375" style="1" customWidth="1"/>
    <col min="13059" max="13059" width="20" style="1" customWidth="1"/>
    <col min="13060" max="13060" width="11" style="1" customWidth="1"/>
    <col min="13061" max="13061" width="10.5" style="1" customWidth="1"/>
    <col min="13062" max="13062" width="10.625" style="1" customWidth="1"/>
    <col min="13063" max="13063" width="10.375" style="1" customWidth="1"/>
    <col min="13064" max="13064" width="7.375" style="1" customWidth="1"/>
    <col min="13065" max="13065" width="10.75" style="1" customWidth="1"/>
    <col min="13066" max="13066" width="8" style="1" customWidth="1"/>
    <col min="13067" max="13311" width="9" style="1"/>
    <col min="13312" max="13312" width="2" style="1" customWidth="1"/>
    <col min="13313" max="13313" width="14.625" style="1" customWidth="1"/>
    <col min="13314" max="13314" width="14.375" style="1" customWidth="1"/>
    <col min="13315" max="13315" width="20" style="1" customWidth="1"/>
    <col min="13316" max="13316" width="11" style="1" customWidth="1"/>
    <col min="13317" max="13317" width="10.5" style="1" customWidth="1"/>
    <col min="13318" max="13318" width="10.625" style="1" customWidth="1"/>
    <col min="13319" max="13319" width="10.375" style="1" customWidth="1"/>
    <col min="13320" max="13320" width="7.375" style="1" customWidth="1"/>
    <col min="13321" max="13321" width="10.75" style="1" customWidth="1"/>
    <col min="13322" max="13322" width="8" style="1" customWidth="1"/>
    <col min="13323" max="13567" width="9" style="1"/>
    <col min="13568" max="13568" width="2" style="1" customWidth="1"/>
    <col min="13569" max="13569" width="14.625" style="1" customWidth="1"/>
    <col min="13570" max="13570" width="14.375" style="1" customWidth="1"/>
    <col min="13571" max="13571" width="20" style="1" customWidth="1"/>
    <col min="13572" max="13572" width="11" style="1" customWidth="1"/>
    <col min="13573" max="13573" width="10.5" style="1" customWidth="1"/>
    <col min="13574" max="13574" width="10.625" style="1" customWidth="1"/>
    <col min="13575" max="13575" width="10.375" style="1" customWidth="1"/>
    <col min="13576" max="13576" width="7.375" style="1" customWidth="1"/>
    <col min="13577" max="13577" width="10.75" style="1" customWidth="1"/>
    <col min="13578" max="13578" width="8" style="1" customWidth="1"/>
    <col min="13579" max="13823" width="9" style="1"/>
    <col min="13824" max="13824" width="2" style="1" customWidth="1"/>
    <col min="13825" max="13825" width="14.625" style="1" customWidth="1"/>
    <col min="13826" max="13826" width="14.375" style="1" customWidth="1"/>
    <col min="13827" max="13827" width="20" style="1" customWidth="1"/>
    <col min="13828" max="13828" width="11" style="1" customWidth="1"/>
    <col min="13829" max="13829" width="10.5" style="1" customWidth="1"/>
    <col min="13830" max="13830" width="10.625" style="1" customWidth="1"/>
    <col min="13831" max="13831" width="10.375" style="1" customWidth="1"/>
    <col min="13832" max="13832" width="7.375" style="1" customWidth="1"/>
    <col min="13833" max="13833" width="10.75" style="1" customWidth="1"/>
    <col min="13834" max="13834" width="8" style="1" customWidth="1"/>
    <col min="13835" max="14079" width="9" style="1"/>
    <col min="14080" max="14080" width="2" style="1" customWidth="1"/>
    <col min="14081" max="14081" width="14.625" style="1" customWidth="1"/>
    <col min="14082" max="14082" width="14.375" style="1" customWidth="1"/>
    <col min="14083" max="14083" width="20" style="1" customWidth="1"/>
    <col min="14084" max="14084" width="11" style="1" customWidth="1"/>
    <col min="14085" max="14085" width="10.5" style="1" customWidth="1"/>
    <col min="14086" max="14086" width="10.625" style="1" customWidth="1"/>
    <col min="14087" max="14087" width="10.375" style="1" customWidth="1"/>
    <col min="14088" max="14088" width="7.375" style="1" customWidth="1"/>
    <col min="14089" max="14089" width="10.75" style="1" customWidth="1"/>
    <col min="14090" max="14090" width="8" style="1" customWidth="1"/>
    <col min="14091" max="14335" width="9" style="1"/>
    <col min="14336" max="14336" width="2" style="1" customWidth="1"/>
    <col min="14337" max="14337" width="14.625" style="1" customWidth="1"/>
    <col min="14338" max="14338" width="14.375" style="1" customWidth="1"/>
    <col min="14339" max="14339" width="20" style="1" customWidth="1"/>
    <col min="14340" max="14340" width="11" style="1" customWidth="1"/>
    <col min="14341" max="14341" width="10.5" style="1" customWidth="1"/>
    <col min="14342" max="14342" width="10.625" style="1" customWidth="1"/>
    <col min="14343" max="14343" width="10.375" style="1" customWidth="1"/>
    <col min="14344" max="14344" width="7.375" style="1" customWidth="1"/>
    <col min="14345" max="14345" width="10.75" style="1" customWidth="1"/>
    <col min="14346" max="14346" width="8" style="1" customWidth="1"/>
    <col min="14347" max="14591" width="9" style="1"/>
    <col min="14592" max="14592" width="2" style="1" customWidth="1"/>
    <col min="14593" max="14593" width="14.625" style="1" customWidth="1"/>
    <col min="14594" max="14594" width="14.375" style="1" customWidth="1"/>
    <col min="14595" max="14595" width="20" style="1" customWidth="1"/>
    <col min="14596" max="14596" width="11" style="1" customWidth="1"/>
    <col min="14597" max="14597" width="10.5" style="1" customWidth="1"/>
    <col min="14598" max="14598" width="10.625" style="1" customWidth="1"/>
    <col min="14599" max="14599" width="10.375" style="1" customWidth="1"/>
    <col min="14600" max="14600" width="7.375" style="1" customWidth="1"/>
    <col min="14601" max="14601" width="10.75" style="1" customWidth="1"/>
    <col min="14602" max="14602" width="8" style="1" customWidth="1"/>
    <col min="14603" max="14847" width="9" style="1"/>
    <col min="14848" max="14848" width="2" style="1" customWidth="1"/>
    <col min="14849" max="14849" width="14.625" style="1" customWidth="1"/>
    <col min="14850" max="14850" width="14.375" style="1" customWidth="1"/>
    <col min="14851" max="14851" width="20" style="1" customWidth="1"/>
    <col min="14852" max="14852" width="11" style="1" customWidth="1"/>
    <col min="14853" max="14853" width="10.5" style="1" customWidth="1"/>
    <col min="14854" max="14854" width="10.625" style="1" customWidth="1"/>
    <col min="14855" max="14855" width="10.375" style="1" customWidth="1"/>
    <col min="14856" max="14856" width="7.375" style="1" customWidth="1"/>
    <col min="14857" max="14857" width="10.75" style="1" customWidth="1"/>
    <col min="14858" max="14858" width="8" style="1" customWidth="1"/>
    <col min="14859" max="15103" width="9" style="1"/>
    <col min="15104" max="15104" width="2" style="1" customWidth="1"/>
    <col min="15105" max="15105" width="14.625" style="1" customWidth="1"/>
    <col min="15106" max="15106" width="14.375" style="1" customWidth="1"/>
    <col min="15107" max="15107" width="20" style="1" customWidth="1"/>
    <col min="15108" max="15108" width="11" style="1" customWidth="1"/>
    <col min="15109" max="15109" width="10.5" style="1" customWidth="1"/>
    <col min="15110" max="15110" width="10.625" style="1" customWidth="1"/>
    <col min="15111" max="15111" width="10.375" style="1" customWidth="1"/>
    <col min="15112" max="15112" width="7.375" style="1" customWidth="1"/>
    <col min="15113" max="15113" width="10.75" style="1" customWidth="1"/>
    <col min="15114" max="15114" width="8" style="1" customWidth="1"/>
    <col min="15115" max="15359" width="9" style="1"/>
    <col min="15360" max="15360" width="2" style="1" customWidth="1"/>
    <col min="15361" max="15361" width="14.625" style="1" customWidth="1"/>
    <col min="15362" max="15362" width="14.375" style="1" customWidth="1"/>
    <col min="15363" max="15363" width="20" style="1" customWidth="1"/>
    <col min="15364" max="15364" width="11" style="1" customWidth="1"/>
    <col min="15365" max="15365" width="10.5" style="1" customWidth="1"/>
    <col min="15366" max="15366" width="10.625" style="1" customWidth="1"/>
    <col min="15367" max="15367" width="10.375" style="1" customWidth="1"/>
    <col min="15368" max="15368" width="7.375" style="1" customWidth="1"/>
    <col min="15369" max="15369" width="10.75" style="1" customWidth="1"/>
    <col min="15370" max="15370" width="8" style="1" customWidth="1"/>
    <col min="15371" max="15615" width="9" style="1"/>
    <col min="15616" max="15616" width="2" style="1" customWidth="1"/>
    <col min="15617" max="15617" width="14.625" style="1" customWidth="1"/>
    <col min="15618" max="15618" width="14.375" style="1" customWidth="1"/>
    <col min="15619" max="15619" width="20" style="1" customWidth="1"/>
    <col min="15620" max="15620" width="11" style="1" customWidth="1"/>
    <col min="15621" max="15621" width="10.5" style="1" customWidth="1"/>
    <col min="15622" max="15622" width="10.625" style="1" customWidth="1"/>
    <col min="15623" max="15623" width="10.375" style="1" customWidth="1"/>
    <col min="15624" max="15624" width="7.375" style="1" customWidth="1"/>
    <col min="15625" max="15625" width="10.75" style="1" customWidth="1"/>
    <col min="15626" max="15626" width="8" style="1" customWidth="1"/>
    <col min="15627" max="15871" width="9" style="1"/>
    <col min="15872" max="15872" width="2" style="1" customWidth="1"/>
    <col min="15873" max="15873" width="14.625" style="1" customWidth="1"/>
    <col min="15874" max="15874" width="14.375" style="1" customWidth="1"/>
    <col min="15875" max="15875" width="20" style="1" customWidth="1"/>
    <col min="15876" max="15876" width="11" style="1" customWidth="1"/>
    <col min="15877" max="15877" width="10.5" style="1" customWidth="1"/>
    <col min="15878" max="15878" width="10.625" style="1" customWidth="1"/>
    <col min="15879" max="15879" width="10.375" style="1" customWidth="1"/>
    <col min="15880" max="15880" width="7.375" style="1" customWidth="1"/>
    <col min="15881" max="15881" width="10.75" style="1" customWidth="1"/>
    <col min="15882" max="15882" width="8" style="1" customWidth="1"/>
    <col min="15883" max="16127" width="9" style="1"/>
    <col min="16128" max="16128" width="2" style="1" customWidth="1"/>
    <col min="16129" max="16129" width="14.625" style="1" customWidth="1"/>
    <col min="16130" max="16130" width="14.375" style="1" customWidth="1"/>
    <col min="16131" max="16131" width="20" style="1" customWidth="1"/>
    <col min="16132" max="16132" width="11" style="1" customWidth="1"/>
    <col min="16133" max="16133" width="10.5" style="1" customWidth="1"/>
    <col min="16134" max="16134" width="10.625" style="1" customWidth="1"/>
    <col min="16135" max="16135" width="10.375" style="1" customWidth="1"/>
    <col min="16136" max="16136" width="7.375" style="1" customWidth="1"/>
    <col min="16137" max="16137" width="10.75" style="1" customWidth="1"/>
    <col min="16138" max="16138" width="8" style="1" customWidth="1"/>
    <col min="16139" max="16384" width="9" style="1"/>
  </cols>
  <sheetData>
    <row r="1" spans="1:11" s="162" customFormat="1" ht="20.25" x14ac:dyDescent="0.3">
      <c r="K1" s="226" t="s">
        <v>310</v>
      </c>
    </row>
    <row r="2" spans="1:11" s="85" customFormat="1" x14ac:dyDescent="0.3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227"/>
    </row>
    <row r="3" spans="1:11" s="85" customFormat="1" x14ac:dyDescent="0.3">
      <c r="A3" s="338" t="s">
        <v>311</v>
      </c>
      <c r="B3" s="338"/>
      <c r="C3" s="338"/>
      <c r="D3" s="338"/>
      <c r="E3" s="338"/>
      <c r="F3" s="338"/>
      <c r="G3" s="338"/>
      <c r="H3" s="338"/>
      <c r="I3" s="338"/>
      <c r="J3" s="338"/>
    </row>
    <row r="4" spans="1:11" s="85" customFormat="1" x14ac:dyDescent="0.3">
      <c r="A4" s="338" t="s">
        <v>312</v>
      </c>
      <c r="B4" s="338"/>
      <c r="C4" s="338"/>
      <c r="D4" s="338"/>
      <c r="E4" s="338"/>
      <c r="F4" s="338"/>
      <c r="G4" s="338"/>
      <c r="H4" s="338"/>
      <c r="I4" s="338"/>
      <c r="J4" s="338"/>
    </row>
    <row r="5" spans="1:11" s="85" customFormat="1" x14ac:dyDescent="0.3">
      <c r="A5" s="338" t="s">
        <v>313</v>
      </c>
      <c r="B5" s="338"/>
      <c r="C5" s="338"/>
      <c r="D5" s="338"/>
      <c r="E5" s="338"/>
      <c r="F5" s="338"/>
      <c r="G5" s="338"/>
      <c r="H5" s="338"/>
      <c r="I5" s="338"/>
      <c r="J5" s="338"/>
    </row>
    <row r="6" spans="1:11" s="85" customFormat="1" x14ac:dyDescent="0.3">
      <c r="A6" s="84" t="s">
        <v>165</v>
      </c>
      <c r="B6" s="172"/>
    </row>
    <row r="7" spans="1:11" s="85" customFormat="1" x14ac:dyDescent="0.3">
      <c r="A7" s="84" t="s">
        <v>166</v>
      </c>
    </row>
    <row r="8" spans="1:11" s="85" customFormat="1" ht="20.25" x14ac:dyDescent="0.3">
      <c r="B8" s="84" t="s">
        <v>167</v>
      </c>
      <c r="E8" s="173"/>
      <c r="F8" s="173"/>
      <c r="G8" s="173"/>
    </row>
    <row r="9" spans="1:11" s="85" customFormat="1" ht="20.25" x14ac:dyDescent="0.3">
      <c r="B9" s="84" t="s">
        <v>176</v>
      </c>
      <c r="E9" s="173"/>
      <c r="F9" s="173"/>
      <c r="G9" s="173"/>
    </row>
    <row r="10" spans="1:11" ht="18.75" customHeight="1" x14ac:dyDescent="0.3">
      <c r="A10" s="317" t="s">
        <v>44</v>
      </c>
      <c r="B10" s="317" t="s">
        <v>45</v>
      </c>
      <c r="C10" s="317" t="s">
        <v>46</v>
      </c>
      <c r="D10" s="88" t="s">
        <v>47</v>
      </c>
      <c r="E10" s="318" t="s">
        <v>48</v>
      </c>
      <c r="F10" s="319"/>
      <c r="G10" s="319"/>
      <c r="H10" s="320"/>
      <c r="I10" s="88" t="s">
        <v>49</v>
      </c>
      <c r="J10" s="317" t="s">
        <v>50</v>
      </c>
      <c r="K10" s="335" t="s">
        <v>51</v>
      </c>
    </row>
    <row r="11" spans="1:11" x14ac:dyDescent="0.3">
      <c r="A11" s="317"/>
      <c r="B11" s="317"/>
      <c r="C11" s="317"/>
      <c r="D11" s="90" t="s">
        <v>170</v>
      </c>
      <c r="E11" s="88">
        <v>2561</v>
      </c>
      <c r="F11" s="88">
        <v>2562</v>
      </c>
      <c r="G11" s="88">
        <v>2563</v>
      </c>
      <c r="H11" s="88">
        <v>2564</v>
      </c>
      <c r="I11" s="90" t="s">
        <v>54</v>
      </c>
      <c r="J11" s="317"/>
      <c r="K11" s="335"/>
    </row>
    <row r="12" spans="1:11" x14ac:dyDescent="0.3">
      <c r="A12" s="317"/>
      <c r="B12" s="317"/>
      <c r="C12" s="317"/>
      <c r="D12" s="186"/>
      <c r="E12" s="91" t="s">
        <v>12</v>
      </c>
      <c r="F12" s="91" t="s">
        <v>12</v>
      </c>
      <c r="G12" s="91" t="s">
        <v>12</v>
      </c>
      <c r="H12" s="91" t="s">
        <v>12</v>
      </c>
      <c r="I12" s="186"/>
      <c r="J12" s="317"/>
      <c r="K12" s="337"/>
    </row>
    <row r="13" spans="1:11" x14ac:dyDescent="0.3">
      <c r="A13" s="182">
        <v>1</v>
      </c>
      <c r="B13" s="182" t="s">
        <v>177</v>
      </c>
      <c r="C13" s="182" t="s">
        <v>180</v>
      </c>
      <c r="D13" s="93" t="s">
        <v>181</v>
      </c>
      <c r="E13" s="96">
        <v>2000000</v>
      </c>
      <c r="F13" s="96"/>
      <c r="G13" s="96"/>
      <c r="H13" s="96"/>
      <c r="I13" s="194" t="s">
        <v>129</v>
      </c>
      <c r="J13" s="182" t="s">
        <v>182</v>
      </c>
      <c r="K13" s="195" t="s">
        <v>183</v>
      </c>
    </row>
    <row r="14" spans="1:11" x14ac:dyDescent="0.3">
      <c r="A14" s="183"/>
      <c r="B14" s="183" t="s">
        <v>184</v>
      </c>
      <c r="C14" s="183" t="s">
        <v>184</v>
      </c>
      <c r="D14" s="111" t="s">
        <v>185</v>
      </c>
      <c r="E14" s="184" t="s">
        <v>78</v>
      </c>
      <c r="F14" s="120"/>
      <c r="G14" s="120"/>
      <c r="H14" s="120"/>
      <c r="I14" s="196"/>
      <c r="J14" s="183" t="s">
        <v>186</v>
      </c>
      <c r="K14" s="133" t="s">
        <v>187</v>
      </c>
    </row>
    <row r="15" spans="1:11" x14ac:dyDescent="0.3">
      <c r="A15" s="183"/>
      <c r="B15" s="183" t="s">
        <v>188</v>
      </c>
      <c r="C15" s="183" t="s">
        <v>189</v>
      </c>
      <c r="D15" s="93" t="s">
        <v>190</v>
      </c>
      <c r="E15" s="96">
        <v>2000000</v>
      </c>
      <c r="F15" s="96"/>
      <c r="G15" s="96"/>
      <c r="H15" s="96"/>
      <c r="I15" s="194" t="s">
        <v>191</v>
      </c>
      <c r="J15" s="183" t="s">
        <v>192</v>
      </c>
      <c r="K15" s="129" t="s">
        <v>193</v>
      </c>
    </row>
    <row r="16" spans="1:11" x14ac:dyDescent="0.3">
      <c r="A16" s="183"/>
      <c r="B16" s="183" t="s">
        <v>187</v>
      </c>
      <c r="C16" s="183"/>
      <c r="D16" s="111" t="s">
        <v>194</v>
      </c>
      <c r="E16" s="184" t="s">
        <v>78</v>
      </c>
      <c r="F16" s="120"/>
      <c r="G16" s="120"/>
      <c r="H16" s="120"/>
      <c r="I16" s="196"/>
      <c r="J16" s="183" t="s">
        <v>195</v>
      </c>
      <c r="K16" s="133" t="s">
        <v>187</v>
      </c>
    </row>
    <row r="17" spans="1:11" x14ac:dyDescent="0.3">
      <c r="A17" s="183"/>
      <c r="B17" s="183"/>
      <c r="C17" s="183"/>
      <c r="D17" s="126" t="s">
        <v>196</v>
      </c>
      <c r="E17" s="96">
        <v>50000</v>
      </c>
      <c r="F17" s="96"/>
      <c r="G17" s="96"/>
      <c r="H17" s="96"/>
      <c r="I17" s="197" t="s">
        <v>129</v>
      </c>
      <c r="J17" s="183" t="s">
        <v>95</v>
      </c>
      <c r="K17" s="198" t="s">
        <v>193</v>
      </c>
    </row>
    <row r="18" spans="1:11" x14ac:dyDescent="0.3">
      <c r="A18" s="183"/>
      <c r="B18" s="183"/>
      <c r="C18" s="183"/>
      <c r="D18" s="127" t="s">
        <v>370</v>
      </c>
      <c r="E18" s="184" t="s">
        <v>157</v>
      </c>
      <c r="F18" s="101"/>
      <c r="G18" s="101"/>
      <c r="H18" s="101"/>
      <c r="I18" s="70"/>
      <c r="J18" s="183"/>
      <c r="K18" s="201" t="s">
        <v>187</v>
      </c>
    </row>
    <row r="19" spans="1:11" x14ac:dyDescent="0.3">
      <c r="A19" s="183"/>
      <c r="B19" s="183"/>
      <c r="C19" s="183"/>
      <c r="D19" s="126" t="s">
        <v>197</v>
      </c>
      <c r="E19" s="96">
        <v>700000</v>
      </c>
      <c r="F19" s="96"/>
      <c r="G19" s="96"/>
      <c r="H19" s="96"/>
      <c r="I19" s="197" t="s">
        <v>198</v>
      </c>
      <c r="J19" s="183"/>
      <c r="K19" s="198" t="s">
        <v>193</v>
      </c>
    </row>
    <row r="20" spans="1:11" x14ac:dyDescent="0.3">
      <c r="A20" s="183"/>
      <c r="B20" s="183"/>
      <c r="C20" s="183"/>
      <c r="D20" s="130" t="s">
        <v>199</v>
      </c>
      <c r="E20" s="184" t="s">
        <v>200</v>
      </c>
      <c r="F20" s="120"/>
      <c r="G20" s="120"/>
      <c r="H20" s="120"/>
      <c r="I20" s="200"/>
      <c r="J20" s="183"/>
      <c r="K20" s="201" t="s">
        <v>187</v>
      </c>
    </row>
    <row r="21" spans="1:11" x14ac:dyDescent="0.3">
      <c r="A21" s="183"/>
      <c r="B21" s="183"/>
      <c r="C21" s="183"/>
      <c r="D21" s="126" t="s">
        <v>373</v>
      </c>
      <c r="E21" s="96">
        <v>50000</v>
      </c>
      <c r="F21" s="96">
        <v>50000</v>
      </c>
      <c r="G21" s="96">
        <v>50000</v>
      </c>
      <c r="H21" s="96">
        <v>50000</v>
      </c>
      <c r="I21" s="194" t="s">
        <v>129</v>
      </c>
      <c r="J21" s="183"/>
      <c r="K21" s="286" t="s">
        <v>253</v>
      </c>
    </row>
    <row r="22" spans="1:11" x14ac:dyDescent="0.3">
      <c r="A22" s="183"/>
      <c r="B22" s="183"/>
      <c r="C22" s="183"/>
      <c r="D22" s="127" t="s">
        <v>372</v>
      </c>
      <c r="E22" s="184" t="s">
        <v>157</v>
      </c>
      <c r="F22" s="101"/>
      <c r="G22" s="101"/>
      <c r="H22" s="101"/>
      <c r="I22" s="187"/>
      <c r="J22" s="183"/>
      <c r="K22" s="201" t="s">
        <v>187</v>
      </c>
    </row>
    <row r="23" spans="1:11" x14ac:dyDescent="0.3">
      <c r="A23" s="183"/>
      <c r="B23" s="183"/>
      <c r="C23" s="183"/>
      <c r="D23" s="126" t="s">
        <v>374</v>
      </c>
      <c r="E23" s="96"/>
      <c r="F23" s="96"/>
      <c r="G23" s="96">
        <v>130000</v>
      </c>
      <c r="H23" s="96"/>
      <c r="I23" s="194" t="s">
        <v>129</v>
      </c>
      <c r="J23" s="183"/>
      <c r="K23" s="202" t="s">
        <v>201</v>
      </c>
    </row>
    <row r="24" spans="1:11" x14ac:dyDescent="0.3">
      <c r="A24" s="188"/>
      <c r="B24" s="188"/>
      <c r="C24" s="188"/>
      <c r="D24" s="130" t="s">
        <v>202</v>
      </c>
      <c r="E24" s="184"/>
      <c r="F24" s="120"/>
      <c r="G24" s="184" t="s">
        <v>203</v>
      </c>
      <c r="H24" s="120"/>
      <c r="I24" s="196"/>
      <c r="J24" s="188"/>
      <c r="K24" s="201" t="s">
        <v>187</v>
      </c>
    </row>
    <row r="25" spans="1:11" x14ac:dyDescent="0.3">
      <c r="A25" s="187"/>
      <c r="B25" s="187"/>
      <c r="C25" s="187"/>
      <c r="D25" s="123"/>
      <c r="E25" s="191"/>
      <c r="F25" s="63"/>
      <c r="G25" s="63"/>
      <c r="H25" s="63"/>
      <c r="I25" s="187"/>
      <c r="J25" s="187"/>
      <c r="K25" s="204">
        <v>128</v>
      </c>
    </row>
    <row r="26" spans="1:11" ht="18.75" customHeight="1" x14ac:dyDescent="0.3">
      <c r="A26" s="317" t="s">
        <v>44</v>
      </c>
      <c r="B26" s="317" t="s">
        <v>45</v>
      </c>
      <c r="C26" s="317" t="s">
        <v>46</v>
      </c>
      <c r="D26" s="88" t="s">
        <v>47</v>
      </c>
      <c r="E26" s="318" t="s">
        <v>48</v>
      </c>
      <c r="F26" s="319"/>
      <c r="G26" s="319"/>
      <c r="H26" s="320"/>
      <c r="I26" s="88" t="s">
        <v>49</v>
      </c>
      <c r="J26" s="317" t="s">
        <v>50</v>
      </c>
      <c r="K26" s="335" t="s">
        <v>51</v>
      </c>
    </row>
    <row r="27" spans="1:11" x14ac:dyDescent="0.3">
      <c r="A27" s="317"/>
      <c r="B27" s="317"/>
      <c r="C27" s="317"/>
      <c r="D27" s="90" t="s">
        <v>170</v>
      </c>
      <c r="E27" s="88">
        <v>2561</v>
      </c>
      <c r="F27" s="88">
        <v>2562</v>
      </c>
      <c r="G27" s="88">
        <v>2563</v>
      </c>
      <c r="H27" s="88">
        <v>2564</v>
      </c>
      <c r="I27" s="90" t="s">
        <v>54</v>
      </c>
      <c r="J27" s="317"/>
      <c r="K27" s="335"/>
    </row>
    <row r="28" spans="1:11" x14ac:dyDescent="0.3">
      <c r="A28" s="317"/>
      <c r="B28" s="317"/>
      <c r="C28" s="336"/>
      <c r="D28" s="186"/>
      <c r="E28" s="91" t="s">
        <v>12</v>
      </c>
      <c r="F28" s="91" t="s">
        <v>12</v>
      </c>
      <c r="G28" s="91" t="s">
        <v>12</v>
      </c>
      <c r="H28" s="91" t="s">
        <v>12</v>
      </c>
      <c r="I28" s="186"/>
      <c r="J28" s="317"/>
      <c r="K28" s="337"/>
    </row>
    <row r="29" spans="1:11" x14ac:dyDescent="0.3">
      <c r="A29" s="182"/>
      <c r="B29" s="182" t="s">
        <v>177</v>
      </c>
      <c r="C29" s="182" t="s">
        <v>180</v>
      </c>
      <c r="D29" s="126" t="s">
        <v>206</v>
      </c>
      <c r="E29" s="96">
        <v>150000</v>
      </c>
      <c r="F29" s="96"/>
      <c r="G29" s="96"/>
      <c r="H29" s="96"/>
      <c r="I29" s="194" t="s">
        <v>198</v>
      </c>
      <c r="J29" s="182" t="s">
        <v>182</v>
      </c>
      <c r="K29" s="203" t="s">
        <v>207</v>
      </c>
    </row>
    <row r="30" spans="1:11" x14ac:dyDescent="0.3">
      <c r="A30" s="183"/>
      <c r="B30" s="183" t="s">
        <v>184</v>
      </c>
      <c r="C30" s="183" t="s">
        <v>184</v>
      </c>
      <c r="D30" s="130" t="s">
        <v>198</v>
      </c>
      <c r="E30" s="184" t="s">
        <v>208</v>
      </c>
      <c r="F30" s="120"/>
      <c r="G30" s="120"/>
      <c r="H30" s="120"/>
      <c r="I30" s="196"/>
      <c r="J30" s="183" t="s">
        <v>186</v>
      </c>
      <c r="K30" s="133" t="s">
        <v>187</v>
      </c>
    </row>
    <row r="31" spans="1:11" x14ac:dyDescent="0.3">
      <c r="A31" s="183"/>
      <c r="B31" s="183" t="s">
        <v>188</v>
      </c>
      <c r="C31" s="183" t="s">
        <v>189</v>
      </c>
      <c r="D31" s="126" t="s">
        <v>209</v>
      </c>
      <c r="E31" s="96">
        <v>150000</v>
      </c>
      <c r="F31" s="96"/>
      <c r="G31" s="96"/>
      <c r="H31" s="96"/>
      <c r="I31" s="194" t="s">
        <v>198</v>
      </c>
      <c r="J31" s="183" t="s">
        <v>192</v>
      </c>
      <c r="K31" s="203" t="s">
        <v>207</v>
      </c>
    </row>
    <row r="32" spans="1:11" x14ac:dyDescent="0.3">
      <c r="A32" s="183"/>
      <c r="B32" s="183" t="s">
        <v>187</v>
      </c>
      <c r="C32" s="183"/>
      <c r="D32" s="130" t="s">
        <v>210</v>
      </c>
      <c r="E32" s="184" t="s">
        <v>208</v>
      </c>
      <c r="F32" s="120"/>
      <c r="G32" s="120"/>
      <c r="H32" s="120"/>
      <c r="I32" s="196"/>
      <c r="J32" s="183" t="s">
        <v>195</v>
      </c>
      <c r="K32" s="133" t="s">
        <v>187</v>
      </c>
    </row>
    <row r="33" spans="1:11" x14ac:dyDescent="0.3">
      <c r="A33" s="183"/>
      <c r="B33" s="183"/>
      <c r="C33" s="183"/>
      <c r="D33" s="126" t="s">
        <v>211</v>
      </c>
      <c r="E33" s="96">
        <v>100000</v>
      </c>
      <c r="F33" s="96">
        <v>100000</v>
      </c>
      <c r="G33" s="96">
        <v>100000</v>
      </c>
      <c r="H33" s="96">
        <v>100000</v>
      </c>
      <c r="I33" s="194" t="s">
        <v>212</v>
      </c>
      <c r="J33" s="183" t="s">
        <v>95</v>
      </c>
      <c r="K33" s="232" t="s">
        <v>213</v>
      </c>
    </row>
    <row r="34" spans="1:11" x14ac:dyDescent="0.3">
      <c r="A34" s="183"/>
      <c r="B34" s="183"/>
      <c r="C34" s="183"/>
      <c r="D34" s="130" t="s">
        <v>214</v>
      </c>
      <c r="E34" s="184" t="s">
        <v>178</v>
      </c>
      <c r="F34" s="120"/>
      <c r="G34" s="120"/>
      <c r="H34" s="120"/>
      <c r="I34" s="196"/>
      <c r="J34" s="183"/>
      <c r="K34" s="201" t="s">
        <v>187</v>
      </c>
    </row>
    <row r="35" spans="1:11" x14ac:dyDescent="0.3">
      <c r="A35" s="183"/>
      <c r="B35" s="183"/>
      <c r="C35" s="183"/>
      <c r="D35" s="126" t="s">
        <v>215</v>
      </c>
      <c r="E35" s="96"/>
      <c r="F35" s="96"/>
      <c r="G35" s="96">
        <v>2500000</v>
      </c>
      <c r="H35" s="96"/>
      <c r="I35" s="194" t="s">
        <v>198</v>
      </c>
      <c r="J35" s="183"/>
      <c r="K35" s="206" t="s">
        <v>216</v>
      </c>
    </row>
    <row r="36" spans="1:11" x14ac:dyDescent="0.3">
      <c r="A36" s="183"/>
      <c r="B36" s="183"/>
      <c r="C36" s="183"/>
      <c r="D36" s="130" t="s">
        <v>217</v>
      </c>
      <c r="E36" s="184"/>
      <c r="F36" s="120"/>
      <c r="G36" s="184" t="s">
        <v>218</v>
      </c>
      <c r="H36" s="120"/>
      <c r="I36" s="196"/>
      <c r="J36" s="183"/>
      <c r="K36" s="199" t="s">
        <v>219</v>
      </c>
    </row>
    <row r="37" spans="1:11" x14ac:dyDescent="0.3">
      <c r="A37" s="183"/>
      <c r="B37" s="183"/>
      <c r="C37" s="183"/>
      <c r="D37" s="126" t="s">
        <v>220</v>
      </c>
      <c r="E37" s="153">
        <v>1500000</v>
      </c>
      <c r="F37" s="96"/>
      <c r="G37" s="153"/>
      <c r="H37" s="153"/>
      <c r="I37" s="197" t="s">
        <v>198</v>
      </c>
      <c r="J37" s="183"/>
      <c r="K37" s="199" t="s">
        <v>221</v>
      </c>
    </row>
    <row r="38" spans="1:11" x14ac:dyDescent="0.3">
      <c r="A38" s="183"/>
      <c r="B38" s="183"/>
      <c r="C38" s="183"/>
      <c r="D38" s="130"/>
      <c r="E38" s="184" t="s">
        <v>222</v>
      </c>
      <c r="F38" s="120"/>
      <c r="G38" s="207"/>
      <c r="H38" s="207"/>
      <c r="I38" s="200"/>
      <c r="J38" s="183"/>
      <c r="K38" s="199"/>
    </row>
    <row r="39" spans="1:11" x14ac:dyDescent="0.3">
      <c r="A39" s="183"/>
      <c r="B39" s="183"/>
      <c r="C39" s="183"/>
      <c r="D39" s="126" t="s">
        <v>223</v>
      </c>
      <c r="E39" s="96"/>
      <c r="F39" s="96">
        <v>800000</v>
      </c>
      <c r="G39" s="96"/>
      <c r="H39" s="96"/>
      <c r="I39" s="194" t="s">
        <v>224</v>
      </c>
      <c r="J39" s="183"/>
      <c r="K39" s="208" t="s">
        <v>225</v>
      </c>
    </row>
    <row r="40" spans="1:11" x14ac:dyDescent="0.3">
      <c r="A40" s="183"/>
      <c r="B40" s="183"/>
      <c r="C40" s="183"/>
      <c r="D40" s="130" t="s">
        <v>226</v>
      </c>
      <c r="E40" s="184"/>
      <c r="F40" s="184" t="s">
        <v>227</v>
      </c>
      <c r="G40" s="120"/>
      <c r="H40" s="120"/>
      <c r="I40" s="196"/>
      <c r="J40" s="183"/>
      <c r="K40" s="209" t="s">
        <v>187</v>
      </c>
    </row>
    <row r="41" spans="1:11" x14ac:dyDescent="0.3">
      <c r="A41" s="183"/>
      <c r="B41" s="183"/>
      <c r="C41" s="183"/>
      <c r="D41" s="126" t="s">
        <v>228</v>
      </c>
      <c r="E41" s="96">
        <v>4000000</v>
      </c>
      <c r="F41" s="96"/>
      <c r="G41" s="96"/>
      <c r="H41" s="96"/>
      <c r="I41" s="197" t="s">
        <v>224</v>
      </c>
      <c r="J41" s="183"/>
      <c r="K41" s="209"/>
    </row>
    <row r="42" spans="1:11" x14ac:dyDescent="0.3">
      <c r="A42" s="183"/>
      <c r="B42" s="183"/>
      <c r="C42" s="183"/>
      <c r="D42" s="127" t="s">
        <v>229</v>
      </c>
      <c r="E42" s="101"/>
      <c r="F42" s="101"/>
      <c r="G42" s="101"/>
      <c r="H42" s="101"/>
      <c r="I42" s="70"/>
      <c r="J42" s="183"/>
      <c r="K42" s="209"/>
    </row>
    <row r="43" spans="1:11" x14ac:dyDescent="0.3">
      <c r="A43" s="183"/>
      <c r="B43" s="183"/>
      <c r="C43" s="183"/>
      <c r="D43" s="133" t="s">
        <v>230</v>
      </c>
      <c r="E43" s="184" t="s">
        <v>231</v>
      </c>
      <c r="F43" s="120"/>
      <c r="G43" s="120"/>
      <c r="H43" s="120"/>
      <c r="I43" s="200"/>
      <c r="J43" s="183"/>
      <c r="K43" s="209"/>
    </row>
    <row r="44" spans="1:11" x14ac:dyDescent="0.3">
      <c r="A44" s="183"/>
      <c r="B44" s="183"/>
      <c r="C44" s="183"/>
      <c r="D44" s="157" t="s">
        <v>232</v>
      </c>
      <c r="E44" s="96">
        <v>500000</v>
      </c>
      <c r="F44" s="96"/>
      <c r="G44" s="96"/>
      <c r="H44" s="96"/>
      <c r="I44" s="194" t="s">
        <v>129</v>
      </c>
      <c r="J44" s="183"/>
      <c r="K44" s="209"/>
    </row>
    <row r="45" spans="1:11" x14ac:dyDescent="0.3">
      <c r="A45" s="183"/>
      <c r="B45" s="183"/>
      <c r="C45" s="183"/>
      <c r="D45" s="111" t="s">
        <v>233</v>
      </c>
      <c r="E45" s="184" t="s">
        <v>71</v>
      </c>
      <c r="F45" s="120"/>
      <c r="G45" s="120"/>
      <c r="H45" s="120"/>
      <c r="I45" s="196"/>
      <c r="J45" s="183"/>
      <c r="K45" s="209"/>
    </row>
    <row r="46" spans="1:11" x14ac:dyDescent="0.3">
      <c r="A46" s="183"/>
      <c r="B46" s="183"/>
      <c r="C46" s="183"/>
      <c r="D46" s="203" t="s">
        <v>234</v>
      </c>
      <c r="E46" s="96">
        <v>300000</v>
      </c>
      <c r="F46" s="96"/>
      <c r="G46" s="96"/>
      <c r="H46" s="96"/>
      <c r="I46" s="197" t="s">
        <v>224</v>
      </c>
      <c r="J46" s="183"/>
      <c r="K46" s="209"/>
    </row>
    <row r="47" spans="1:11" x14ac:dyDescent="0.3">
      <c r="A47" s="183"/>
      <c r="B47" s="183"/>
      <c r="C47" s="183"/>
      <c r="D47" s="130" t="s">
        <v>235</v>
      </c>
      <c r="E47" s="184" t="s">
        <v>236</v>
      </c>
      <c r="F47" s="120"/>
      <c r="G47" s="120"/>
      <c r="H47" s="120"/>
      <c r="I47" s="200"/>
      <c r="J47" s="183"/>
      <c r="K47" s="209"/>
    </row>
    <row r="48" spans="1:11" x14ac:dyDescent="0.3">
      <c r="A48" s="183"/>
      <c r="B48" s="183"/>
      <c r="C48" s="183"/>
      <c r="D48" s="126" t="s">
        <v>314</v>
      </c>
      <c r="E48" s="96">
        <v>500000</v>
      </c>
      <c r="F48" s="96"/>
      <c r="G48" s="96"/>
      <c r="H48" s="96"/>
      <c r="I48" s="197" t="s">
        <v>198</v>
      </c>
      <c r="J48" s="183"/>
      <c r="K48" s="209"/>
    </row>
    <row r="49" spans="1:14" x14ac:dyDescent="0.3">
      <c r="A49" s="188"/>
      <c r="B49" s="188"/>
      <c r="C49" s="188"/>
      <c r="D49" s="130" t="s">
        <v>315</v>
      </c>
      <c r="E49" s="184" t="s">
        <v>71</v>
      </c>
      <c r="F49" s="120"/>
      <c r="G49" s="120"/>
      <c r="H49" s="120"/>
      <c r="I49" s="200"/>
      <c r="J49" s="188"/>
      <c r="K49" s="229"/>
    </row>
    <row r="50" spans="1:14" ht="20.25" x14ac:dyDescent="0.3">
      <c r="B50" s="67"/>
      <c r="C50" s="68"/>
      <c r="D50" s="68"/>
      <c r="G50" s="173"/>
      <c r="K50" s="1">
        <v>129</v>
      </c>
      <c r="N50" s="174"/>
    </row>
    <row r="51" spans="1:14" ht="18.75" customHeight="1" x14ac:dyDescent="0.3">
      <c r="A51" s="317" t="s">
        <v>44</v>
      </c>
      <c r="B51" s="317" t="s">
        <v>45</v>
      </c>
      <c r="C51" s="317" t="s">
        <v>46</v>
      </c>
      <c r="D51" s="88" t="s">
        <v>47</v>
      </c>
      <c r="E51" s="318" t="s">
        <v>48</v>
      </c>
      <c r="F51" s="319"/>
      <c r="G51" s="319"/>
      <c r="H51" s="320"/>
      <c r="I51" s="88" t="s">
        <v>49</v>
      </c>
      <c r="J51" s="317" t="s">
        <v>50</v>
      </c>
      <c r="K51" s="335" t="s">
        <v>51</v>
      </c>
    </row>
    <row r="52" spans="1:14" x14ac:dyDescent="0.3">
      <c r="A52" s="317"/>
      <c r="B52" s="317"/>
      <c r="C52" s="317"/>
      <c r="D52" s="90" t="s">
        <v>170</v>
      </c>
      <c r="E52" s="88">
        <v>2561</v>
      </c>
      <c r="F52" s="88">
        <v>2562</v>
      </c>
      <c r="G52" s="88">
        <v>2563</v>
      </c>
      <c r="H52" s="88">
        <v>2564</v>
      </c>
      <c r="I52" s="90" t="s">
        <v>54</v>
      </c>
      <c r="J52" s="317"/>
      <c r="K52" s="335"/>
    </row>
    <row r="53" spans="1:14" x14ac:dyDescent="0.3">
      <c r="A53" s="317"/>
      <c r="B53" s="317"/>
      <c r="C53" s="317"/>
      <c r="D53" s="186"/>
      <c r="E53" s="91" t="s">
        <v>12</v>
      </c>
      <c r="F53" s="91" t="s">
        <v>12</v>
      </c>
      <c r="G53" s="91" t="s">
        <v>12</v>
      </c>
      <c r="H53" s="91" t="s">
        <v>12</v>
      </c>
      <c r="I53" s="186"/>
      <c r="J53" s="317"/>
      <c r="K53" s="337"/>
    </row>
    <row r="54" spans="1:14" x14ac:dyDescent="0.3">
      <c r="A54" s="182"/>
      <c r="B54" s="182" t="s">
        <v>177</v>
      </c>
      <c r="C54" s="182" t="s">
        <v>180</v>
      </c>
      <c r="D54" s="126" t="s">
        <v>237</v>
      </c>
      <c r="E54" s="96"/>
      <c r="F54" s="96"/>
      <c r="G54" s="96"/>
      <c r="H54" s="96">
        <v>1500000</v>
      </c>
      <c r="I54" s="197" t="s">
        <v>238</v>
      </c>
      <c r="J54" s="197" t="s">
        <v>182</v>
      </c>
      <c r="K54" s="208" t="s">
        <v>225</v>
      </c>
    </row>
    <row r="55" spans="1:14" x14ac:dyDescent="0.3">
      <c r="A55" s="183"/>
      <c r="B55" s="183" t="s">
        <v>184</v>
      </c>
      <c r="C55" s="183" t="s">
        <v>184</v>
      </c>
      <c r="D55" s="130"/>
      <c r="E55" s="184"/>
      <c r="F55" s="120"/>
      <c r="G55" s="120"/>
      <c r="H55" s="184" t="s">
        <v>222</v>
      </c>
      <c r="I55" s="200"/>
      <c r="J55" s="70" t="s">
        <v>186</v>
      </c>
      <c r="K55" s="209" t="s">
        <v>187</v>
      </c>
    </row>
    <row r="56" spans="1:14" x14ac:dyDescent="0.3">
      <c r="A56" s="183"/>
      <c r="B56" s="183" t="s">
        <v>188</v>
      </c>
      <c r="C56" s="183" t="s">
        <v>189</v>
      </c>
      <c r="D56" s="126" t="s">
        <v>239</v>
      </c>
      <c r="E56" s="96"/>
      <c r="F56" s="96">
        <v>2500000</v>
      </c>
      <c r="G56" s="96"/>
      <c r="H56" s="96"/>
      <c r="I56" s="197" t="s">
        <v>238</v>
      </c>
      <c r="J56" s="70" t="s">
        <v>192</v>
      </c>
      <c r="K56" s="209"/>
    </row>
    <row r="57" spans="1:14" x14ac:dyDescent="0.3">
      <c r="A57" s="183"/>
      <c r="B57" s="183" t="s">
        <v>187</v>
      </c>
      <c r="C57" s="183"/>
      <c r="D57" s="130"/>
      <c r="E57" s="184"/>
      <c r="F57" s="184" t="s">
        <v>218</v>
      </c>
      <c r="G57" s="120"/>
      <c r="H57" s="120"/>
      <c r="I57" s="200"/>
      <c r="J57" s="70" t="s">
        <v>195</v>
      </c>
      <c r="K57" s="209"/>
    </row>
    <row r="58" spans="1:14" x14ac:dyDescent="0.3">
      <c r="A58" s="183"/>
      <c r="B58" s="183"/>
      <c r="C58" s="183"/>
      <c r="D58" s="126" t="s">
        <v>240</v>
      </c>
      <c r="E58" s="96">
        <v>1000000</v>
      </c>
      <c r="F58" s="96"/>
      <c r="G58" s="96"/>
      <c r="H58" s="96"/>
      <c r="I58" s="197" t="s">
        <v>224</v>
      </c>
      <c r="J58" s="70" t="s">
        <v>95</v>
      </c>
      <c r="K58" s="209"/>
    </row>
    <row r="59" spans="1:14" x14ac:dyDescent="0.3">
      <c r="A59" s="183"/>
      <c r="B59" s="183"/>
      <c r="C59" s="183"/>
      <c r="D59" s="130" t="s">
        <v>241</v>
      </c>
      <c r="E59" s="184" t="s">
        <v>242</v>
      </c>
      <c r="F59" s="120"/>
      <c r="G59" s="120"/>
      <c r="H59" s="120"/>
      <c r="I59" s="200"/>
      <c r="J59" s="70"/>
      <c r="K59" s="209"/>
    </row>
    <row r="60" spans="1:14" x14ac:dyDescent="0.3">
      <c r="A60" s="183"/>
      <c r="B60" s="183"/>
      <c r="C60" s="183"/>
      <c r="D60" s="126" t="s">
        <v>243</v>
      </c>
      <c r="E60" s="96">
        <v>50000</v>
      </c>
      <c r="F60" s="96">
        <v>50000</v>
      </c>
      <c r="G60" s="96">
        <v>50000</v>
      </c>
      <c r="H60" s="96">
        <v>50000</v>
      </c>
      <c r="I60" s="197" t="s">
        <v>129</v>
      </c>
      <c r="J60" s="70"/>
      <c r="K60" s="119"/>
    </row>
    <row r="61" spans="1:14" x14ac:dyDescent="0.3">
      <c r="A61" s="183"/>
      <c r="B61" s="183"/>
      <c r="C61" s="183"/>
      <c r="D61" s="130" t="s">
        <v>244</v>
      </c>
      <c r="E61" s="184" t="s">
        <v>157</v>
      </c>
      <c r="F61" s="120"/>
      <c r="G61" s="120"/>
      <c r="H61" s="120"/>
      <c r="I61" s="200"/>
      <c r="J61" s="70"/>
      <c r="K61" s="210"/>
    </row>
    <row r="62" spans="1:14" x14ac:dyDescent="0.3">
      <c r="A62" s="183"/>
      <c r="B62" s="183"/>
      <c r="C62" s="183"/>
      <c r="D62" s="126" t="s">
        <v>245</v>
      </c>
      <c r="E62" s="93"/>
      <c r="F62" s="96">
        <v>300000</v>
      </c>
      <c r="G62" s="96"/>
      <c r="H62" s="96"/>
      <c r="I62" s="197" t="s">
        <v>224</v>
      </c>
      <c r="J62" s="70"/>
      <c r="K62" s="209" t="s">
        <v>246</v>
      </c>
    </row>
    <row r="63" spans="1:14" x14ac:dyDescent="0.3">
      <c r="A63" s="183"/>
      <c r="B63" s="183"/>
      <c r="C63" s="183"/>
      <c r="D63" s="127" t="s">
        <v>247</v>
      </c>
      <c r="E63" s="99"/>
      <c r="F63" s="99"/>
      <c r="G63" s="99"/>
      <c r="H63" s="99"/>
      <c r="I63" s="70"/>
      <c r="J63" s="70"/>
      <c r="K63" s="209" t="s">
        <v>187</v>
      </c>
    </row>
    <row r="64" spans="1:14" x14ac:dyDescent="0.3">
      <c r="A64" s="183"/>
      <c r="B64" s="183"/>
      <c r="C64" s="183"/>
      <c r="D64" s="130" t="s">
        <v>233</v>
      </c>
      <c r="E64" s="184"/>
      <c r="F64" s="184" t="s">
        <v>236</v>
      </c>
      <c r="G64" s="111"/>
      <c r="H64" s="111"/>
      <c r="I64" s="200"/>
      <c r="J64" s="70"/>
      <c r="K64" s="230"/>
    </row>
    <row r="65" spans="1:11" x14ac:dyDescent="0.3">
      <c r="A65" s="183"/>
      <c r="B65" s="183"/>
      <c r="C65" s="183"/>
      <c r="D65" s="126" t="s">
        <v>248</v>
      </c>
      <c r="E65" s="96"/>
      <c r="F65" s="96"/>
      <c r="G65" s="96">
        <v>100000</v>
      </c>
      <c r="H65" s="96"/>
      <c r="I65" s="197" t="s">
        <v>249</v>
      </c>
      <c r="J65" s="70"/>
      <c r="K65" s="208" t="s">
        <v>250</v>
      </c>
    </row>
    <row r="66" spans="1:11" x14ac:dyDescent="0.3">
      <c r="A66" s="183"/>
      <c r="B66" s="183"/>
      <c r="C66" s="183"/>
      <c r="D66" s="130" t="s">
        <v>251</v>
      </c>
      <c r="E66" s="184"/>
      <c r="F66" s="120"/>
      <c r="G66" s="184" t="s">
        <v>178</v>
      </c>
      <c r="H66" s="184"/>
      <c r="I66" s="200"/>
      <c r="J66" s="70"/>
      <c r="K66" s="117" t="s">
        <v>187</v>
      </c>
    </row>
    <row r="67" spans="1:11" x14ac:dyDescent="0.3">
      <c r="A67" s="183"/>
      <c r="B67" s="183"/>
      <c r="C67" s="183"/>
      <c r="D67" s="126" t="s">
        <v>375</v>
      </c>
      <c r="E67" s="96">
        <v>20000</v>
      </c>
      <c r="F67" s="96"/>
      <c r="G67" s="96"/>
      <c r="H67" s="96"/>
      <c r="I67" s="197" t="s">
        <v>129</v>
      </c>
      <c r="J67" s="70"/>
      <c r="K67" s="283" t="s">
        <v>204</v>
      </c>
    </row>
    <row r="68" spans="1:11" x14ac:dyDescent="0.3">
      <c r="A68" s="183"/>
      <c r="B68" s="183"/>
      <c r="C68" s="183"/>
      <c r="D68" s="130" t="s">
        <v>254</v>
      </c>
      <c r="E68" s="184" t="s">
        <v>179</v>
      </c>
      <c r="F68" s="120"/>
      <c r="G68" s="120"/>
      <c r="H68" s="120"/>
      <c r="I68" s="200"/>
      <c r="J68" s="70"/>
      <c r="K68" s="209" t="s">
        <v>371</v>
      </c>
    </row>
    <row r="69" spans="1:11" x14ac:dyDescent="0.3">
      <c r="A69" s="183"/>
      <c r="B69" s="183"/>
      <c r="C69" s="183"/>
      <c r="D69" s="126" t="s">
        <v>376</v>
      </c>
      <c r="E69" s="96">
        <v>300000</v>
      </c>
      <c r="F69" s="96">
        <v>300000</v>
      </c>
      <c r="G69" s="96"/>
      <c r="H69" s="96">
        <v>300000</v>
      </c>
      <c r="I69" s="197" t="s">
        <v>129</v>
      </c>
      <c r="J69" s="70"/>
      <c r="K69" s="189" t="s">
        <v>187</v>
      </c>
    </row>
    <row r="70" spans="1:11" x14ac:dyDescent="0.3">
      <c r="A70" s="183"/>
      <c r="B70" s="183"/>
      <c r="C70" s="183"/>
      <c r="D70" s="130" t="s">
        <v>256</v>
      </c>
      <c r="E70" s="192" t="s">
        <v>236</v>
      </c>
      <c r="F70" s="120"/>
      <c r="G70" s="120"/>
      <c r="H70" s="120"/>
      <c r="I70" s="200"/>
      <c r="J70" s="70"/>
      <c r="K70" s="119"/>
    </row>
    <row r="71" spans="1:11" x14ac:dyDescent="0.3">
      <c r="A71" s="183"/>
      <c r="B71" s="183"/>
      <c r="C71" s="183"/>
      <c r="D71" s="182" t="s">
        <v>377</v>
      </c>
      <c r="E71" s="96">
        <v>3000000</v>
      </c>
      <c r="F71" s="96"/>
      <c r="G71" s="96"/>
      <c r="H71" s="96"/>
      <c r="I71" s="153" t="s">
        <v>224</v>
      </c>
      <c r="J71" s="70"/>
      <c r="K71" s="119"/>
    </row>
    <row r="72" spans="1:11" x14ac:dyDescent="0.3">
      <c r="A72" s="183"/>
      <c r="B72" s="183"/>
      <c r="C72" s="183"/>
      <c r="D72" s="188" t="s">
        <v>258</v>
      </c>
      <c r="E72" s="184" t="s">
        <v>259</v>
      </c>
      <c r="F72" s="184"/>
      <c r="G72" s="184"/>
      <c r="H72" s="184"/>
      <c r="I72" s="284"/>
      <c r="J72" s="70"/>
      <c r="K72" s="119"/>
    </row>
    <row r="73" spans="1:11" x14ac:dyDescent="0.3">
      <c r="A73" s="183"/>
      <c r="B73" s="183"/>
      <c r="C73" s="183"/>
      <c r="D73" s="126" t="s">
        <v>378</v>
      </c>
      <c r="E73" s="96">
        <v>10000</v>
      </c>
      <c r="F73" s="96"/>
      <c r="G73" s="96"/>
      <c r="H73" s="96"/>
      <c r="I73" s="197" t="s">
        <v>198</v>
      </c>
      <c r="J73" s="70"/>
      <c r="K73" s="157" t="s">
        <v>252</v>
      </c>
    </row>
    <row r="74" spans="1:11" x14ac:dyDescent="0.3">
      <c r="A74" s="188"/>
      <c r="B74" s="188"/>
      <c r="C74" s="188"/>
      <c r="D74" s="130"/>
      <c r="E74" s="184" t="s">
        <v>152</v>
      </c>
      <c r="F74" s="120"/>
      <c r="G74" s="120"/>
      <c r="H74" s="120"/>
      <c r="I74" s="200"/>
      <c r="J74" s="200"/>
      <c r="K74" s="117" t="s">
        <v>187</v>
      </c>
    </row>
    <row r="75" spans="1:11" x14ac:dyDescent="0.3">
      <c r="A75" s="187"/>
      <c r="B75" s="187"/>
      <c r="C75" s="187"/>
      <c r="D75" s="123"/>
      <c r="E75" s="191"/>
      <c r="F75" s="63"/>
      <c r="G75" s="191"/>
      <c r="H75" s="191"/>
      <c r="I75" s="187"/>
      <c r="J75" s="187"/>
      <c r="K75" s="231">
        <v>130</v>
      </c>
    </row>
    <row r="76" spans="1:11" ht="18.75" customHeight="1" x14ac:dyDescent="0.3">
      <c r="A76" s="317" t="s">
        <v>44</v>
      </c>
      <c r="B76" s="317" t="s">
        <v>45</v>
      </c>
      <c r="C76" s="317" t="s">
        <v>46</v>
      </c>
      <c r="D76" s="88" t="s">
        <v>47</v>
      </c>
      <c r="E76" s="318" t="s">
        <v>48</v>
      </c>
      <c r="F76" s="319"/>
      <c r="G76" s="319"/>
      <c r="H76" s="320"/>
      <c r="I76" s="88" t="s">
        <v>49</v>
      </c>
      <c r="J76" s="317" t="s">
        <v>50</v>
      </c>
      <c r="K76" s="335" t="s">
        <v>51</v>
      </c>
    </row>
    <row r="77" spans="1:11" x14ac:dyDescent="0.3">
      <c r="A77" s="317"/>
      <c r="B77" s="317"/>
      <c r="C77" s="317"/>
      <c r="D77" s="90" t="s">
        <v>170</v>
      </c>
      <c r="E77" s="88">
        <v>2561</v>
      </c>
      <c r="F77" s="88">
        <v>2562</v>
      </c>
      <c r="G77" s="88">
        <v>2563</v>
      </c>
      <c r="H77" s="88">
        <v>2564</v>
      </c>
      <c r="I77" s="90" t="s">
        <v>54</v>
      </c>
      <c r="J77" s="317"/>
      <c r="K77" s="335"/>
    </row>
    <row r="78" spans="1:11" x14ac:dyDescent="0.3">
      <c r="A78" s="317"/>
      <c r="B78" s="317"/>
      <c r="C78" s="317"/>
      <c r="D78" s="186"/>
      <c r="E78" s="91" t="s">
        <v>12</v>
      </c>
      <c r="F78" s="91" t="s">
        <v>12</v>
      </c>
      <c r="G78" s="91" t="s">
        <v>12</v>
      </c>
      <c r="H78" s="91" t="s">
        <v>12</v>
      </c>
      <c r="I78" s="186"/>
      <c r="J78" s="336"/>
      <c r="K78" s="337"/>
    </row>
    <row r="79" spans="1:11" x14ac:dyDescent="0.3">
      <c r="A79" s="182">
        <v>2</v>
      </c>
      <c r="B79" s="182" t="s">
        <v>260</v>
      </c>
      <c r="C79" s="182" t="s">
        <v>180</v>
      </c>
      <c r="D79" s="93" t="s">
        <v>261</v>
      </c>
      <c r="E79" s="96">
        <v>1500000</v>
      </c>
      <c r="F79" s="96"/>
      <c r="G79" s="96"/>
      <c r="H79" s="96"/>
      <c r="I79" s="182" t="s">
        <v>262</v>
      </c>
      <c r="J79" s="182" t="s">
        <v>90</v>
      </c>
      <c r="K79" s="211" t="s">
        <v>204</v>
      </c>
    </row>
    <row r="80" spans="1:11" x14ac:dyDescent="0.3">
      <c r="A80" s="183"/>
      <c r="B80" s="183" t="s">
        <v>263</v>
      </c>
      <c r="C80" s="183" t="s">
        <v>264</v>
      </c>
      <c r="D80" s="111" t="s">
        <v>265</v>
      </c>
      <c r="E80" s="184" t="s">
        <v>222</v>
      </c>
      <c r="F80" s="120"/>
      <c r="G80" s="120"/>
      <c r="H80" s="120"/>
      <c r="I80" s="188"/>
      <c r="J80" s="183" t="s">
        <v>263</v>
      </c>
      <c r="K80" s="189" t="s">
        <v>205</v>
      </c>
    </row>
    <row r="81" spans="1:11" x14ac:dyDescent="0.3">
      <c r="A81" s="183"/>
      <c r="B81" s="183" t="s">
        <v>266</v>
      </c>
      <c r="C81" s="183" t="s">
        <v>267</v>
      </c>
      <c r="D81" s="93" t="s">
        <v>268</v>
      </c>
      <c r="E81" s="96">
        <v>900000</v>
      </c>
      <c r="F81" s="212"/>
      <c r="G81" s="212"/>
      <c r="H81" s="212"/>
      <c r="I81" s="182" t="s">
        <v>269</v>
      </c>
      <c r="J81" s="183" t="s">
        <v>270</v>
      </c>
      <c r="K81" s="189" t="s">
        <v>187</v>
      </c>
    </row>
    <row r="82" spans="1:11" x14ac:dyDescent="0.3">
      <c r="A82" s="183"/>
      <c r="B82" s="183" t="s">
        <v>187</v>
      </c>
      <c r="C82" s="183"/>
      <c r="D82" s="99" t="s">
        <v>271</v>
      </c>
      <c r="E82" s="101"/>
      <c r="F82" s="213"/>
      <c r="G82" s="213"/>
      <c r="H82" s="213"/>
      <c r="I82" s="183"/>
      <c r="J82" s="183" t="s">
        <v>95</v>
      </c>
      <c r="K82" s="189"/>
    </row>
    <row r="83" spans="1:11" x14ac:dyDescent="0.3">
      <c r="A83" s="183"/>
      <c r="B83" s="183"/>
      <c r="C83" s="183"/>
      <c r="D83" s="111" t="s">
        <v>272</v>
      </c>
      <c r="E83" s="192" t="s">
        <v>273</v>
      </c>
      <c r="F83" s="214"/>
      <c r="G83" s="214"/>
      <c r="H83" s="214"/>
      <c r="I83" s="188"/>
      <c r="J83" s="183" t="s">
        <v>95</v>
      </c>
      <c r="K83" s="189"/>
    </row>
    <row r="84" spans="1:11" x14ac:dyDescent="0.3">
      <c r="A84" s="183"/>
      <c r="B84" s="183"/>
      <c r="C84" s="183"/>
      <c r="D84" s="94" t="s">
        <v>316</v>
      </c>
      <c r="E84" s="96">
        <v>4000000</v>
      </c>
      <c r="F84" s="215"/>
      <c r="G84" s="212"/>
      <c r="H84" s="212"/>
      <c r="I84" s="182" t="s">
        <v>224</v>
      </c>
      <c r="J84" s="183"/>
      <c r="K84" s="189"/>
    </row>
    <row r="85" spans="1:11" x14ac:dyDescent="0.3">
      <c r="A85" s="183"/>
      <c r="B85" s="183"/>
      <c r="C85" s="183"/>
      <c r="D85" s="112" t="s">
        <v>275</v>
      </c>
      <c r="E85" s="192" t="s">
        <v>274</v>
      </c>
      <c r="F85" s="216"/>
      <c r="G85" s="120"/>
      <c r="H85" s="120"/>
      <c r="I85" s="188"/>
      <c r="J85" s="183"/>
      <c r="K85" s="189"/>
    </row>
    <row r="86" spans="1:11" x14ac:dyDescent="0.3">
      <c r="A86" s="183"/>
      <c r="B86" s="183"/>
      <c r="C86" s="183"/>
      <c r="D86" s="94" t="s">
        <v>276</v>
      </c>
      <c r="E86" s="96">
        <v>19000000</v>
      </c>
      <c r="F86" s="185"/>
      <c r="G86" s="96"/>
      <c r="H86" s="96"/>
      <c r="I86" s="182" t="s">
        <v>224</v>
      </c>
      <c r="J86" s="183"/>
      <c r="K86" s="189"/>
    </row>
    <row r="87" spans="1:11" x14ac:dyDescent="0.3">
      <c r="A87" s="183"/>
      <c r="B87" s="183"/>
      <c r="C87" s="183"/>
      <c r="D87" s="100" t="s">
        <v>277</v>
      </c>
      <c r="E87" s="192" t="s">
        <v>278</v>
      </c>
      <c r="F87" s="217"/>
      <c r="G87" s="101"/>
      <c r="H87" s="101"/>
      <c r="I87" s="183"/>
      <c r="J87" s="183"/>
      <c r="K87" s="189"/>
    </row>
    <row r="88" spans="1:11" x14ac:dyDescent="0.3">
      <c r="A88" s="183"/>
      <c r="B88" s="183"/>
      <c r="C88" s="183"/>
      <c r="D88" s="112" t="s">
        <v>279</v>
      </c>
      <c r="E88" s="120"/>
      <c r="F88" s="216"/>
      <c r="G88" s="120"/>
      <c r="H88" s="120"/>
      <c r="I88" s="188"/>
      <c r="J88" s="183"/>
      <c r="K88" s="189"/>
    </row>
    <row r="89" spans="1:11" x14ac:dyDescent="0.3">
      <c r="A89" s="183"/>
      <c r="B89" s="183"/>
      <c r="C89" s="183"/>
      <c r="D89" s="93" t="s">
        <v>280</v>
      </c>
      <c r="E89" s="101">
        <v>13000000</v>
      </c>
      <c r="F89" s="96"/>
      <c r="G89" s="96"/>
      <c r="H89" s="96"/>
      <c r="I89" s="182" t="s">
        <v>224</v>
      </c>
      <c r="J89" s="183"/>
      <c r="K89" s="189"/>
    </row>
    <row r="90" spans="1:11" x14ac:dyDescent="0.3">
      <c r="A90" s="183"/>
      <c r="B90" s="183"/>
      <c r="C90" s="183"/>
      <c r="D90" s="111" t="s">
        <v>281</v>
      </c>
      <c r="E90" s="184" t="s">
        <v>282</v>
      </c>
      <c r="F90" s="120"/>
      <c r="G90" s="120"/>
      <c r="H90" s="120"/>
      <c r="I90" s="188"/>
      <c r="J90" s="183"/>
      <c r="K90" s="189"/>
    </row>
    <row r="91" spans="1:11" x14ac:dyDescent="0.3">
      <c r="A91" s="183"/>
      <c r="B91" s="183"/>
      <c r="C91" s="183"/>
      <c r="D91" s="93" t="s">
        <v>283</v>
      </c>
      <c r="E91" s="96">
        <v>2000000</v>
      </c>
      <c r="F91" s="96"/>
      <c r="G91" s="96"/>
      <c r="H91" s="96"/>
      <c r="I91" s="182" t="s">
        <v>224</v>
      </c>
      <c r="J91" s="183"/>
      <c r="K91" s="189"/>
    </row>
    <row r="92" spans="1:11" x14ac:dyDescent="0.3">
      <c r="A92" s="183"/>
      <c r="B92" s="183"/>
      <c r="C92" s="183"/>
      <c r="D92" s="111" t="s">
        <v>284</v>
      </c>
      <c r="E92" s="184" t="s">
        <v>242</v>
      </c>
      <c r="F92" s="120"/>
      <c r="G92" s="120"/>
      <c r="H92" s="120"/>
      <c r="I92" s="188"/>
      <c r="J92" s="183"/>
      <c r="K92" s="189"/>
    </row>
    <row r="93" spans="1:11" x14ac:dyDescent="0.3">
      <c r="A93" s="183"/>
      <c r="B93" s="183"/>
      <c r="C93" s="183"/>
      <c r="D93" s="93" t="s">
        <v>285</v>
      </c>
      <c r="E93" s="96">
        <v>350000</v>
      </c>
      <c r="F93" s="96"/>
      <c r="G93" s="96"/>
      <c r="H93" s="96"/>
      <c r="I93" s="218" t="s">
        <v>269</v>
      </c>
      <c r="J93" s="183"/>
      <c r="K93" s="189"/>
    </row>
    <row r="94" spans="1:11" x14ac:dyDescent="0.3">
      <c r="A94" s="183"/>
      <c r="B94" s="183"/>
      <c r="C94" s="183"/>
      <c r="D94" s="111" t="s">
        <v>286</v>
      </c>
      <c r="E94" s="120"/>
      <c r="F94" s="120"/>
      <c r="G94" s="120"/>
      <c r="H94" s="120"/>
      <c r="I94" s="218"/>
      <c r="J94" s="183"/>
      <c r="K94" s="189"/>
    </row>
    <row r="95" spans="1:11" x14ac:dyDescent="0.3">
      <c r="A95" s="183"/>
      <c r="B95" s="183"/>
      <c r="C95" s="183"/>
      <c r="D95" s="93" t="s">
        <v>287</v>
      </c>
      <c r="E95" s="96">
        <v>300000</v>
      </c>
      <c r="F95" s="96"/>
      <c r="G95" s="96"/>
      <c r="H95" s="96"/>
      <c r="I95" s="182" t="s">
        <v>198</v>
      </c>
      <c r="J95" s="183"/>
      <c r="K95" s="189"/>
    </row>
    <row r="96" spans="1:11" x14ac:dyDescent="0.3">
      <c r="A96" s="183"/>
      <c r="B96" s="183"/>
      <c r="C96" s="183"/>
      <c r="D96" s="111" t="s">
        <v>288</v>
      </c>
      <c r="E96" s="184" t="s">
        <v>236</v>
      </c>
      <c r="F96" s="120"/>
      <c r="G96" s="120"/>
      <c r="H96" s="120"/>
      <c r="I96" s="188"/>
      <c r="J96" s="183"/>
      <c r="K96" s="189"/>
    </row>
    <row r="97" spans="1:11" x14ac:dyDescent="0.3">
      <c r="A97" s="183"/>
      <c r="B97" s="183"/>
      <c r="C97" s="183"/>
      <c r="D97" s="93" t="s">
        <v>289</v>
      </c>
      <c r="E97" s="96">
        <v>500000</v>
      </c>
      <c r="F97" s="96"/>
      <c r="G97" s="96"/>
      <c r="H97" s="96"/>
      <c r="I97" s="182" t="s">
        <v>238</v>
      </c>
      <c r="J97" s="183"/>
      <c r="K97" s="189"/>
    </row>
    <row r="98" spans="1:11" x14ac:dyDescent="0.3">
      <c r="A98" s="188"/>
      <c r="B98" s="188"/>
      <c r="C98" s="188"/>
      <c r="D98" s="111" t="s">
        <v>290</v>
      </c>
      <c r="E98" s="184" t="s">
        <v>71</v>
      </c>
      <c r="F98" s="120"/>
      <c r="G98" s="120"/>
      <c r="H98" s="120"/>
      <c r="I98" s="188"/>
      <c r="J98" s="188"/>
      <c r="K98" s="190"/>
    </row>
    <row r="99" spans="1:11" x14ac:dyDescent="0.3">
      <c r="A99" s="187"/>
      <c r="B99" s="187"/>
      <c r="C99" s="187"/>
      <c r="D99" s="123"/>
      <c r="E99" s="191"/>
      <c r="F99" s="63"/>
      <c r="G99" s="63"/>
      <c r="H99" s="63"/>
      <c r="I99" s="187"/>
      <c r="J99" s="187"/>
      <c r="K99" s="193">
        <v>131</v>
      </c>
    </row>
    <row r="100" spans="1:11" x14ac:dyDescent="0.3">
      <c r="B100" s="67"/>
      <c r="K100" s="205"/>
    </row>
    <row r="101" spans="1:11" ht="18.75" customHeight="1" x14ac:dyDescent="0.3">
      <c r="A101" s="317" t="s">
        <v>44</v>
      </c>
      <c r="B101" s="317" t="s">
        <v>45</v>
      </c>
      <c r="C101" s="317" t="s">
        <v>46</v>
      </c>
      <c r="D101" s="88" t="s">
        <v>47</v>
      </c>
      <c r="E101" s="318" t="s">
        <v>48</v>
      </c>
      <c r="F101" s="319"/>
      <c r="G101" s="319"/>
      <c r="H101" s="320"/>
      <c r="I101" s="88" t="s">
        <v>49</v>
      </c>
      <c r="J101" s="317" t="s">
        <v>50</v>
      </c>
      <c r="K101" s="335" t="s">
        <v>51</v>
      </c>
    </row>
    <row r="102" spans="1:11" x14ac:dyDescent="0.3">
      <c r="A102" s="317"/>
      <c r="B102" s="317"/>
      <c r="C102" s="317"/>
      <c r="D102" s="90" t="s">
        <v>170</v>
      </c>
      <c r="E102" s="88">
        <v>2561</v>
      </c>
      <c r="F102" s="88">
        <v>2562</v>
      </c>
      <c r="G102" s="88">
        <v>2563</v>
      </c>
      <c r="H102" s="88">
        <v>2564</v>
      </c>
      <c r="I102" s="90" t="s">
        <v>54</v>
      </c>
      <c r="J102" s="317"/>
      <c r="K102" s="335"/>
    </row>
    <row r="103" spans="1:11" x14ac:dyDescent="0.3">
      <c r="A103" s="317"/>
      <c r="B103" s="317"/>
      <c r="C103" s="317"/>
      <c r="D103" s="186"/>
      <c r="E103" s="91" t="s">
        <v>12</v>
      </c>
      <c r="F103" s="91" t="s">
        <v>12</v>
      </c>
      <c r="G103" s="91" t="s">
        <v>12</v>
      </c>
      <c r="H103" s="91" t="s">
        <v>12</v>
      </c>
      <c r="I103" s="186"/>
      <c r="J103" s="317"/>
      <c r="K103" s="335"/>
    </row>
    <row r="104" spans="1:11" x14ac:dyDescent="0.3">
      <c r="A104" s="183"/>
      <c r="B104" s="182" t="s">
        <v>260</v>
      </c>
      <c r="C104" s="182" t="s">
        <v>180</v>
      </c>
      <c r="D104" s="93" t="s">
        <v>291</v>
      </c>
      <c r="E104" s="96">
        <v>350000</v>
      </c>
      <c r="F104" s="96"/>
      <c r="G104" s="96"/>
      <c r="H104" s="96"/>
      <c r="I104" s="182" t="s">
        <v>198</v>
      </c>
      <c r="J104" s="182" t="s">
        <v>90</v>
      </c>
      <c r="K104" s="285" t="s">
        <v>255</v>
      </c>
    </row>
    <row r="105" spans="1:11" x14ac:dyDescent="0.3">
      <c r="A105" s="183"/>
      <c r="B105" s="183" t="s">
        <v>263</v>
      </c>
      <c r="C105" s="183" t="s">
        <v>264</v>
      </c>
      <c r="D105" s="111" t="s">
        <v>292</v>
      </c>
      <c r="E105" s="184" t="s">
        <v>293</v>
      </c>
      <c r="F105" s="120"/>
      <c r="G105" s="120"/>
      <c r="H105" s="120"/>
      <c r="I105" s="188"/>
      <c r="J105" s="183" t="s">
        <v>263</v>
      </c>
      <c r="K105" s="189" t="s">
        <v>257</v>
      </c>
    </row>
    <row r="106" spans="1:11" x14ac:dyDescent="0.3">
      <c r="A106" s="183"/>
      <c r="B106" s="183" t="s">
        <v>266</v>
      </c>
      <c r="C106" s="183" t="s">
        <v>267</v>
      </c>
      <c r="D106" s="93" t="s">
        <v>291</v>
      </c>
      <c r="E106" s="96">
        <v>350000</v>
      </c>
      <c r="F106" s="96"/>
      <c r="G106" s="96"/>
      <c r="H106" s="96"/>
      <c r="I106" s="182" t="s">
        <v>198</v>
      </c>
      <c r="J106" s="183" t="s">
        <v>270</v>
      </c>
      <c r="K106" s="189" t="s">
        <v>187</v>
      </c>
    </row>
    <row r="107" spans="1:11" x14ac:dyDescent="0.3">
      <c r="A107" s="183"/>
      <c r="B107" s="183" t="s">
        <v>187</v>
      </c>
      <c r="C107" s="183"/>
      <c r="D107" s="111" t="s">
        <v>292</v>
      </c>
      <c r="E107" s="184" t="s">
        <v>293</v>
      </c>
      <c r="F107" s="120"/>
      <c r="G107" s="120"/>
      <c r="H107" s="120"/>
      <c r="I107" s="188"/>
      <c r="J107" s="183" t="s">
        <v>95</v>
      </c>
      <c r="K107" s="189"/>
    </row>
    <row r="108" spans="1:11" x14ac:dyDescent="0.3">
      <c r="A108" s="183"/>
      <c r="B108" s="183"/>
      <c r="C108" s="183"/>
      <c r="D108" s="93" t="s">
        <v>294</v>
      </c>
      <c r="E108" s="96">
        <v>200000</v>
      </c>
      <c r="F108" s="96"/>
      <c r="G108" s="96"/>
      <c r="H108" s="96"/>
      <c r="I108" s="182" t="s">
        <v>295</v>
      </c>
      <c r="J108" s="183"/>
      <c r="K108" s="189"/>
    </row>
    <row r="109" spans="1:11" x14ac:dyDescent="0.3">
      <c r="A109" s="183"/>
      <c r="B109" s="183"/>
      <c r="C109" s="183"/>
      <c r="D109" s="99" t="s">
        <v>296</v>
      </c>
      <c r="E109" s="101"/>
      <c r="F109" s="101"/>
      <c r="G109" s="101"/>
      <c r="H109" s="101"/>
      <c r="I109" s="183"/>
      <c r="J109" s="183"/>
      <c r="K109" s="189"/>
    </row>
    <row r="110" spans="1:11" x14ac:dyDescent="0.3">
      <c r="A110" s="183"/>
      <c r="B110" s="183"/>
      <c r="C110" s="183"/>
      <c r="D110" s="111" t="s">
        <v>297</v>
      </c>
      <c r="E110" s="184" t="s">
        <v>87</v>
      </c>
      <c r="F110" s="120"/>
      <c r="G110" s="120"/>
      <c r="H110" s="120"/>
      <c r="I110" s="188"/>
      <c r="J110" s="183"/>
      <c r="K110" s="189"/>
    </row>
    <row r="111" spans="1:11" x14ac:dyDescent="0.3">
      <c r="A111" s="183"/>
      <c r="B111" s="183"/>
      <c r="C111" s="183"/>
      <c r="D111" s="93" t="s">
        <v>298</v>
      </c>
      <c r="E111" s="96">
        <v>150000</v>
      </c>
      <c r="F111" s="96"/>
      <c r="G111" s="96"/>
      <c r="H111" s="96"/>
      <c r="I111" s="182" t="s">
        <v>299</v>
      </c>
      <c r="J111" s="70"/>
      <c r="K111" s="119"/>
    </row>
    <row r="112" spans="1:11" x14ac:dyDescent="0.3">
      <c r="A112" s="183"/>
      <c r="B112" s="183"/>
      <c r="C112" s="183"/>
      <c r="D112" s="111" t="s">
        <v>300</v>
      </c>
      <c r="E112" s="120"/>
      <c r="F112" s="120"/>
      <c r="G112" s="120"/>
      <c r="H112" s="120"/>
      <c r="I112" s="188"/>
      <c r="J112" s="70"/>
      <c r="K112" s="119"/>
    </row>
    <row r="113" spans="1:11" x14ac:dyDescent="0.3">
      <c r="A113" s="183"/>
      <c r="B113" s="183"/>
      <c r="C113" s="183"/>
      <c r="D113" s="93" t="s">
        <v>301</v>
      </c>
      <c r="E113" s="96">
        <v>1200000</v>
      </c>
      <c r="F113" s="96"/>
      <c r="G113" s="96"/>
      <c r="H113" s="96"/>
      <c r="I113" s="182" t="s">
        <v>238</v>
      </c>
      <c r="J113" s="70"/>
      <c r="K113" s="119"/>
    </row>
    <row r="114" spans="1:11" x14ac:dyDescent="0.3">
      <c r="A114" s="183"/>
      <c r="B114" s="183"/>
      <c r="C114" s="183"/>
      <c r="D114" s="111"/>
      <c r="E114" s="184" t="s">
        <v>302</v>
      </c>
      <c r="F114" s="120"/>
      <c r="G114" s="120"/>
      <c r="H114" s="120"/>
      <c r="I114" s="188"/>
      <c r="J114" s="70"/>
      <c r="K114" s="119"/>
    </row>
    <row r="115" spans="1:11" x14ac:dyDescent="0.3">
      <c r="A115" s="183"/>
      <c r="B115" s="183"/>
      <c r="C115" s="183"/>
      <c r="D115" s="93" t="s">
        <v>303</v>
      </c>
      <c r="E115" s="96">
        <v>530000</v>
      </c>
      <c r="F115" s="96"/>
      <c r="G115" s="96"/>
      <c r="H115" s="96"/>
      <c r="I115" s="182" t="s">
        <v>238</v>
      </c>
      <c r="J115" s="70"/>
      <c r="K115" s="119"/>
    </row>
    <row r="116" spans="1:11" x14ac:dyDescent="0.3">
      <c r="A116" s="183"/>
      <c r="B116" s="183"/>
      <c r="C116" s="183"/>
      <c r="D116" s="111" t="s">
        <v>304</v>
      </c>
      <c r="E116" s="184" t="s">
        <v>305</v>
      </c>
      <c r="F116" s="120"/>
      <c r="G116" s="120"/>
      <c r="H116" s="120"/>
      <c r="I116" s="188"/>
      <c r="J116" s="70"/>
      <c r="K116" s="119"/>
    </row>
    <row r="117" spans="1:11" x14ac:dyDescent="0.3">
      <c r="A117" s="183"/>
      <c r="B117" s="183"/>
      <c r="C117" s="183"/>
      <c r="D117" s="93" t="s">
        <v>306</v>
      </c>
      <c r="E117" s="96">
        <v>500000</v>
      </c>
      <c r="F117" s="96"/>
      <c r="G117" s="96"/>
      <c r="H117" s="96"/>
      <c r="I117" s="182" t="s">
        <v>198</v>
      </c>
      <c r="J117" s="70"/>
      <c r="K117" s="119"/>
    </row>
    <row r="118" spans="1:11" x14ac:dyDescent="0.3">
      <c r="A118" s="183"/>
      <c r="B118" s="183"/>
      <c r="C118" s="183"/>
      <c r="D118" s="111" t="s">
        <v>307</v>
      </c>
      <c r="E118" s="120"/>
      <c r="F118" s="120"/>
      <c r="G118" s="120"/>
      <c r="H118" s="120"/>
      <c r="I118" s="188"/>
      <c r="J118" s="70"/>
      <c r="K118" s="119"/>
    </row>
    <row r="119" spans="1:11" x14ac:dyDescent="0.3">
      <c r="A119" s="183"/>
      <c r="B119" s="183"/>
      <c r="C119" s="183"/>
      <c r="D119" s="93" t="s">
        <v>308</v>
      </c>
      <c r="E119" s="96">
        <v>300000</v>
      </c>
      <c r="F119" s="96"/>
      <c r="G119" s="96"/>
      <c r="H119" s="96"/>
      <c r="I119" s="182" t="s">
        <v>198</v>
      </c>
      <c r="J119" s="70"/>
      <c r="K119" s="119"/>
    </row>
    <row r="120" spans="1:11" x14ac:dyDescent="0.3">
      <c r="A120" s="188"/>
      <c r="B120" s="188"/>
      <c r="C120" s="188"/>
      <c r="D120" s="111" t="s">
        <v>309</v>
      </c>
      <c r="E120" s="184" t="s">
        <v>236</v>
      </c>
      <c r="F120" s="120"/>
      <c r="G120" s="120"/>
      <c r="H120" s="120"/>
      <c r="I120" s="188"/>
      <c r="J120" s="200"/>
      <c r="K120" s="117"/>
    </row>
    <row r="121" spans="1:11" s="85" customFormat="1" x14ac:dyDescent="0.3">
      <c r="A121" s="93">
        <v>3</v>
      </c>
      <c r="B121" s="93" t="s">
        <v>390</v>
      </c>
      <c r="C121" s="93" t="s">
        <v>392</v>
      </c>
      <c r="D121" s="94" t="s">
        <v>383</v>
      </c>
      <c r="E121" s="106">
        <v>15000000</v>
      </c>
      <c r="F121" s="306"/>
      <c r="G121" s="307"/>
      <c r="H121" s="153"/>
      <c r="I121" s="93" t="s">
        <v>129</v>
      </c>
      <c r="J121" s="93" t="s">
        <v>384</v>
      </c>
      <c r="K121" s="157" t="s">
        <v>187</v>
      </c>
    </row>
    <row r="122" spans="1:11" s="85" customFormat="1" x14ac:dyDescent="0.3">
      <c r="A122" s="99"/>
      <c r="B122" s="99" t="s">
        <v>391</v>
      </c>
      <c r="C122" s="99" t="s">
        <v>385</v>
      </c>
      <c r="D122" s="100" t="s">
        <v>187</v>
      </c>
      <c r="E122" s="131" t="s">
        <v>386</v>
      </c>
      <c r="F122" s="120"/>
      <c r="G122" s="207"/>
      <c r="H122" s="207"/>
      <c r="I122" s="111"/>
      <c r="J122" s="111" t="s">
        <v>387</v>
      </c>
      <c r="K122" s="117" t="s">
        <v>388</v>
      </c>
    </row>
    <row r="123" spans="1:11" x14ac:dyDescent="0.3">
      <c r="A123" s="233"/>
      <c r="B123" s="308" t="s">
        <v>389</v>
      </c>
      <c r="C123" s="308"/>
      <c r="D123" s="234"/>
      <c r="E123" s="310">
        <f>SUM(E13:E24,E29:E49,E54:E74,E79:E98,E104:E122)</f>
        <v>76510000</v>
      </c>
      <c r="F123" s="309">
        <f t="shared" ref="F123:H123" si="0">SUM(F13:F24,F29:F49,F54:F74,F79:F98,F104:F120)</f>
        <v>4100000</v>
      </c>
      <c r="G123" s="309">
        <f t="shared" si="0"/>
        <v>2930000</v>
      </c>
      <c r="H123" s="309">
        <f t="shared" si="0"/>
        <v>2000000</v>
      </c>
      <c r="I123" s="235"/>
      <c r="J123" s="235"/>
      <c r="K123" s="236"/>
    </row>
    <row r="124" spans="1:11" x14ac:dyDescent="0.3">
      <c r="E124" s="219"/>
      <c r="F124" s="220"/>
      <c r="G124" s="220"/>
      <c r="H124" s="220"/>
    </row>
    <row r="125" spans="1:11" x14ac:dyDescent="0.3">
      <c r="E125" s="221"/>
      <c r="F125" s="221"/>
      <c r="G125" s="221"/>
      <c r="H125" s="221"/>
      <c r="K125" s="77">
        <v>132</v>
      </c>
    </row>
    <row r="126" spans="1:11" x14ac:dyDescent="0.3">
      <c r="E126" s="222"/>
      <c r="F126" s="222"/>
      <c r="G126" s="222"/>
      <c r="H126" s="222"/>
      <c r="K126" s="77">
        <v>132</v>
      </c>
    </row>
    <row r="128" spans="1:11" x14ac:dyDescent="0.3">
      <c r="E128" s="32"/>
      <c r="F128" s="32"/>
      <c r="G128" s="32"/>
      <c r="H128" s="32"/>
    </row>
    <row r="129" spans="5:11" x14ac:dyDescent="0.3">
      <c r="E129" s="223"/>
      <c r="F129" s="224"/>
      <c r="G129" s="224"/>
      <c r="H129" s="224"/>
      <c r="K129" s="77">
        <v>75</v>
      </c>
    </row>
    <row r="134" spans="5:11" x14ac:dyDescent="0.3">
      <c r="E134" s="223" t="e">
        <f>SUM(#REF!,#REF!,E124)</f>
        <v>#REF!</v>
      </c>
      <c r="F134" s="224" t="e">
        <f>SUM(#REF!,#REF!,F124)</f>
        <v>#REF!</v>
      </c>
      <c r="G134" s="224" t="e">
        <f>SUM(#REF!,#REF!,G124)</f>
        <v>#REF!</v>
      </c>
      <c r="H134" s="225" t="e">
        <f>SUM(#REF!,#REF!,H124)</f>
        <v>#REF!</v>
      </c>
    </row>
  </sheetData>
  <mergeCells count="34">
    <mergeCell ref="A51:A53"/>
    <mergeCell ref="E51:H51"/>
    <mergeCell ref="J51:J53"/>
    <mergeCell ref="K101:K103"/>
    <mergeCell ref="A2:J2"/>
    <mergeCell ref="A3:J3"/>
    <mergeCell ref="A4:J4"/>
    <mergeCell ref="A5:J5"/>
    <mergeCell ref="A101:A103"/>
    <mergeCell ref="B101:B103"/>
    <mergeCell ref="C101:C103"/>
    <mergeCell ref="E101:H101"/>
    <mergeCell ref="J101:J103"/>
    <mergeCell ref="A76:A78"/>
    <mergeCell ref="B76:B78"/>
    <mergeCell ref="C76:C78"/>
    <mergeCell ref="K10:K12"/>
    <mergeCell ref="A26:A28"/>
    <mergeCell ref="B26:B28"/>
    <mergeCell ref="C26:C28"/>
    <mergeCell ref="E26:H26"/>
    <mergeCell ref="J26:J28"/>
    <mergeCell ref="K26:K28"/>
    <mergeCell ref="A10:A12"/>
    <mergeCell ref="B10:B12"/>
    <mergeCell ref="C10:C12"/>
    <mergeCell ref="E10:H10"/>
    <mergeCell ref="J10:J12"/>
    <mergeCell ref="B51:B53"/>
    <mergeCell ref="C51:C53"/>
    <mergeCell ref="J76:J78"/>
    <mergeCell ref="K51:K53"/>
    <mergeCell ref="K76:K78"/>
    <mergeCell ref="E76:H76"/>
  </mergeCells>
  <pageMargins left="0.59055118110236227" right="0.59055118110236227" top="1.1023622047244095" bottom="0.5118110236220472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topLeftCell="A28" zoomScale="110" zoomScaleNormal="100" zoomScaleSheetLayoutView="110" workbookViewId="0">
      <selection activeCell="K38" sqref="K38"/>
    </sheetView>
  </sheetViews>
  <sheetFormatPr defaultRowHeight="18.75" x14ac:dyDescent="0.3"/>
  <cols>
    <col min="1" max="1" width="3.375" style="238" customWidth="1"/>
    <col min="2" max="2" width="9.875" style="4" customWidth="1"/>
    <col min="3" max="3" width="8.625" style="30" customWidth="1"/>
    <col min="4" max="5" width="14.875" style="30" customWidth="1"/>
    <col min="6" max="6" width="22.75" style="4" customWidth="1"/>
    <col min="7" max="7" width="10.875" style="30" customWidth="1"/>
    <col min="8" max="8" width="9.75" style="30" bestFit="1" customWidth="1"/>
    <col min="9" max="9" width="11.125" style="30" customWidth="1"/>
    <col min="10" max="10" width="7.375" style="4" customWidth="1"/>
    <col min="11" max="11" width="8.25" style="4" customWidth="1"/>
    <col min="12" max="256" width="9" style="4"/>
    <col min="257" max="257" width="3.375" style="4" customWidth="1"/>
    <col min="258" max="258" width="9.875" style="4" customWidth="1"/>
    <col min="259" max="259" width="8.625" style="4" customWidth="1"/>
    <col min="260" max="261" width="14.875" style="4" customWidth="1"/>
    <col min="262" max="262" width="22.75" style="4" customWidth="1"/>
    <col min="263" max="263" width="9.875" style="4" customWidth="1"/>
    <col min="264" max="264" width="9.75" style="4" bestFit="1" customWidth="1"/>
    <col min="265" max="265" width="9.75" style="4" customWidth="1"/>
    <col min="266" max="266" width="7.375" style="4" customWidth="1"/>
    <col min="267" max="267" width="8.25" style="4" customWidth="1"/>
    <col min="268" max="512" width="9" style="4"/>
    <col min="513" max="513" width="3.375" style="4" customWidth="1"/>
    <col min="514" max="514" width="9.875" style="4" customWidth="1"/>
    <col min="515" max="515" width="8.625" style="4" customWidth="1"/>
    <col min="516" max="517" width="14.875" style="4" customWidth="1"/>
    <col min="518" max="518" width="22.75" style="4" customWidth="1"/>
    <col min="519" max="519" width="9.875" style="4" customWidth="1"/>
    <col min="520" max="520" width="9.75" style="4" bestFit="1" customWidth="1"/>
    <col min="521" max="521" width="9.75" style="4" customWidth="1"/>
    <col min="522" max="522" width="7.375" style="4" customWidth="1"/>
    <col min="523" max="523" width="8.25" style="4" customWidth="1"/>
    <col min="524" max="768" width="9" style="4"/>
    <col min="769" max="769" width="3.375" style="4" customWidth="1"/>
    <col min="770" max="770" width="9.875" style="4" customWidth="1"/>
    <col min="771" max="771" width="8.625" style="4" customWidth="1"/>
    <col min="772" max="773" width="14.875" style="4" customWidth="1"/>
    <col min="774" max="774" width="22.75" style="4" customWidth="1"/>
    <col min="775" max="775" width="9.875" style="4" customWidth="1"/>
    <col min="776" max="776" width="9.75" style="4" bestFit="1" customWidth="1"/>
    <col min="777" max="777" width="9.75" style="4" customWidth="1"/>
    <col min="778" max="778" width="7.375" style="4" customWidth="1"/>
    <col min="779" max="779" width="8.25" style="4" customWidth="1"/>
    <col min="780" max="1024" width="9" style="4"/>
    <col min="1025" max="1025" width="3.375" style="4" customWidth="1"/>
    <col min="1026" max="1026" width="9.875" style="4" customWidth="1"/>
    <col min="1027" max="1027" width="8.625" style="4" customWidth="1"/>
    <col min="1028" max="1029" width="14.875" style="4" customWidth="1"/>
    <col min="1030" max="1030" width="22.75" style="4" customWidth="1"/>
    <col min="1031" max="1031" width="9.875" style="4" customWidth="1"/>
    <col min="1032" max="1032" width="9.75" style="4" bestFit="1" customWidth="1"/>
    <col min="1033" max="1033" width="9.75" style="4" customWidth="1"/>
    <col min="1034" max="1034" width="7.375" style="4" customWidth="1"/>
    <col min="1035" max="1035" width="8.25" style="4" customWidth="1"/>
    <col min="1036" max="1280" width="9" style="4"/>
    <col min="1281" max="1281" width="3.375" style="4" customWidth="1"/>
    <col min="1282" max="1282" width="9.875" style="4" customWidth="1"/>
    <col min="1283" max="1283" width="8.625" style="4" customWidth="1"/>
    <col min="1284" max="1285" width="14.875" style="4" customWidth="1"/>
    <col min="1286" max="1286" width="22.75" style="4" customWidth="1"/>
    <col min="1287" max="1287" width="9.875" style="4" customWidth="1"/>
    <col min="1288" max="1288" width="9.75" style="4" bestFit="1" customWidth="1"/>
    <col min="1289" max="1289" width="9.75" style="4" customWidth="1"/>
    <col min="1290" max="1290" width="7.375" style="4" customWidth="1"/>
    <col min="1291" max="1291" width="8.25" style="4" customWidth="1"/>
    <col min="1292" max="1536" width="9" style="4"/>
    <col min="1537" max="1537" width="3.375" style="4" customWidth="1"/>
    <col min="1538" max="1538" width="9.875" style="4" customWidth="1"/>
    <col min="1539" max="1539" width="8.625" style="4" customWidth="1"/>
    <col min="1540" max="1541" width="14.875" style="4" customWidth="1"/>
    <col min="1542" max="1542" width="22.75" style="4" customWidth="1"/>
    <col min="1543" max="1543" width="9.875" style="4" customWidth="1"/>
    <col min="1544" max="1544" width="9.75" style="4" bestFit="1" customWidth="1"/>
    <col min="1545" max="1545" width="9.75" style="4" customWidth="1"/>
    <col min="1546" max="1546" width="7.375" style="4" customWidth="1"/>
    <col min="1547" max="1547" width="8.25" style="4" customWidth="1"/>
    <col min="1548" max="1792" width="9" style="4"/>
    <col min="1793" max="1793" width="3.375" style="4" customWidth="1"/>
    <col min="1794" max="1794" width="9.875" style="4" customWidth="1"/>
    <col min="1795" max="1795" width="8.625" style="4" customWidth="1"/>
    <col min="1796" max="1797" width="14.875" style="4" customWidth="1"/>
    <col min="1798" max="1798" width="22.75" style="4" customWidth="1"/>
    <col min="1799" max="1799" width="9.875" style="4" customWidth="1"/>
    <col min="1800" max="1800" width="9.75" style="4" bestFit="1" customWidth="1"/>
    <col min="1801" max="1801" width="9.75" style="4" customWidth="1"/>
    <col min="1802" max="1802" width="7.375" style="4" customWidth="1"/>
    <col min="1803" max="1803" width="8.25" style="4" customWidth="1"/>
    <col min="1804" max="2048" width="9" style="4"/>
    <col min="2049" max="2049" width="3.375" style="4" customWidth="1"/>
    <col min="2050" max="2050" width="9.875" style="4" customWidth="1"/>
    <col min="2051" max="2051" width="8.625" style="4" customWidth="1"/>
    <col min="2052" max="2053" width="14.875" style="4" customWidth="1"/>
    <col min="2054" max="2054" width="22.75" style="4" customWidth="1"/>
    <col min="2055" max="2055" width="9.875" style="4" customWidth="1"/>
    <col min="2056" max="2056" width="9.75" style="4" bestFit="1" customWidth="1"/>
    <col min="2057" max="2057" width="9.75" style="4" customWidth="1"/>
    <col min="2058" max="2058" width="7.375" style="4" customWidth="1"/>
    <col min="2059" max="2059" width="8.25" style="4" customWidth="1"/>
    <col min="2060" max="2304" width="9" style="4"/>
    <col min="2305" max="2305" width="3.375" style="4" customWidth="1"/>
    <col min="2306" max="2306" width="9.875" style="4" customWidth="1"/>
    <col min="2307" max="2307" width="8.625" style="4" customWidth="1"/>
    <col min="2308" max="2309" width="14.875" style="4" customWidth="1"/>
    <col min="2310" max="2310" width="22.75" style="4" customWidth="1"/>
    <col min="2311" max="2311" width="9.875" style="4" customWidth="1"/>
    <col min="2312" max="2312" width="9.75" style="4" bestFit="1" customWidth="1"/>
    <col min="2313" max="2313" width="9.75" style="4" customWidth="1"/>
    <col min="2314" max="2314" width="7.375" style="4" customWidth="1"/>
    <col min="2315" max="2315" width="8.25" style="4" customWidth="1"/>
    <col min="2316" max="2560" width="9" style="4"/>
    <col min="2561" max="2561" width="3.375" style="4" customWidth="1"/>
    <col min="2562" max="2562" width="9.875" style="4" customWidth="1"/>
    <col min="2563" max="2563" width="8.625" style="4" customWidth="1"/>
    <col min="2564" max="2565" width="14.875" style="4" customWidth="1"/>
    <col min="2566" max="2566" width="22.75" style="4" customWidth="1"/>
    <col min="2567" max="2567" width="9.875" style="4" customWidth="1"/>
    <col min="2568" max="2568" width="9.75" style="4" bestFit="1" customWidth="1"/>
    <col min="2569" max="2569" width="9.75" style="4" customWidth="1"/>
    <col min="2570" max="2570" width="7.375" style="4" customWidth="1"/>
    <col min="2571" max="2571" width="8.25" style="4" customWidth="1"/>
    <col min="2572" max="2816" width="9" style="4"/>
    <col min="2817" max="2817" width="3.375" style="4" customWidth="1"/>
    <col min="2818" max="2818" width="9.875" style="4" customWidth="1"/>
    <col min="2819" max="2819" width="8.625" style="4" customWidth="1"/>
    <col min="2820" max="2821" width="14.875" style="4" customWidth="1"/>
    <col min="2822" max="2822" width="22.75" style="4" customWidth="1"/>
    <col min="2823" max="2823" width="9.875" style="4" customWidth="1"/>
    <col min="2824" max="2824" width="9.75" style="4" bestFit="1" customWidth="1"/>
    <col min="2825" max="2825" width="9.75" style="4" customWidth="1"/>
    <col min="2826" max="2826" width="7.375" style="4" customWidth="1"/>
    <col min="2827" max="2827" width="8.25" style="4" customWidth="1"/>
    <col min="2828" max="3072" width="9" style="4"/>
    <col min="3073" max="3073" width="3.375" style="4" customWidth="1"/>
    <col min="3074" max="3074" width="9.875" style="4" customWidth="1"/>
    <col min="3075" max="3075" width="8.625" style="4" customWidth="1"/>
    <col min="3076" max="3077" width="14.875" style="4" customWidth="1"/>
    <col min="3078" max="3078" width="22.75" style="4" customWidth="1"/>
    <col min="3079" max="3079" width="9.875" style="4" customWidth="1"/>
    <col min="3080" max="3080" width="9.75" style="4" bestFit="1" customWidth="1"/>
    <col min="3081" max="3081" width="9.75" style="4" customWidth="1"/>
    <col min="3082" max="3082" width="7.375" style="4" customWidth="1"/>
    <col min="3083" max="3083" width="8.25" style="4" customWidth="1"/>
    <col min="3084" max="3328" width="9" style="4"/>
    <col min="3329" max="3329" width="3.375" style="4" customWidth="1"/>
    <col min="3330" max="3330" width="9.875" style="4" customWidth="1"/>
    <col min="3331" max="3331" width="8.625" style="4" customWidth="1"/>
    <col min="3332" max="3333" width="14.875" style="4" customWidth="1"/>
    <col min="3334" max="3334" width="22.75" style="4" customWidth="1"/>
    <col min="3335" max="3335" width="9.875" style="4" customWidth="1"/>
    <col min="3336" max="3336" width="9.75" style="4" bestFit="1" customWidth="1"/>
    <col min="3337" max="3337" width="9.75" style="4" customWidth="1"/>
    <col min="3338" max="3338" width="7.375" style="4" customWidth="1"/>
    <col min="3339" max="3339" width="8.25" style="4" customWidth="1"/>
    <col min="3340" max="3584" width="9" style="4"/>
    <col min="3585" max="3585" width="3.375" style="4" customWidth="1"/>
    <col min="3586" max="3586" width="9.875" style="4" customWidth="1"/>
    <col min="3587" max="3587" width="8.625" style="4" customWidth="1"/>
    <col min="3588" max="3589" width="14.875" style="4" customWidth="1"/>
    <col min="3590" max="3590" width="22.75" style="4" customWidth="1"/>
    <col min="3591" max="3591" width="9.875" style="4" customWidth="1"/>
    <col min="3592" max="3592" width="9.75" style="4" bestFit="1" customWidth="1"/>
    <col min="3593" max="3593" width="9.75" style="4" customWidth="1"/>
    <col min="3594" max="3594" width="7.375" style="4" customWidth="1"/>
    <col min="3595" max="3595" width="8.25" style="4" customWidth="1"/>
    <col min="3596" max="3840" width="9" style="4"/>
    <col min="3841" max="3841" width="3.375" style="4" customWidth="1"/>
    <col min="3842" max="3842" width="9.875" style="4" customWidth="1"/>
    <col min="3843" max="3843" width="8.625" style="4" customWidth="1"/>
    <col min="3844" max="3845" width="14.875" style="4" customWidth="1"/>
    <col min="3846" max="3846" width="22.75" style="4" customWidth="1"/>
    <col min="3847" max="3847" width="9.875" style="4" customWidth="1"/>
    <col min="3848" max="3848" width="9.75" style="4" bestFit="1" customWidth="1"/>
    <col min="3849" max="3849" width="9.75" style="4" customWidth="1"/>
    <col min="3850" max="3850" width="7.375" style="4" customWidth="1"/>
    <col min="3851" max="3851" width="8.25" style="4" customWidth="1"/>
    <col min="3852" max="4096" width="9" style="4"/>
    <col min="4097" max="4097" width="3.375" style="4" customWidth="1"/>
    <col min="4098" max="4098" width="9.875" style="4" customWidth="1"/>
    <col min="4099" max="4099" width="8.625" style="4" customWidth="1"/>
    <col min="4100" max="4101" width="14.875" style="4" customWidth="1"/>
    <col min="4102" max="4102" width="22.75" style="4" customWidth="1"/>
    <col min="4103" max="4103" width="9.875" style="4" customWidth="1"/>
    <col min="4104" max="4104" width="9.75" style="4" bestFit="1" customWidth="1"/>
    <col min="4105" max="4105" width="9.75" style="4" customWidth="1"/>
    <col min="4106" max="4106" width="7.375" style="4" customWidth="1"/>
    <col min="4107" max="4107" width="8.25" style="4" customWidth="1"/>
    <col min="4108" max="4352" width="9" style="4"/>
    <col min="4353" max="4353" width="3.375" style="4" customWidth="1"/>
    <col min="4354" max="4354" width="9.875" style="4" customWidth="1"/>
    <col min="4355" max="4355" width="8.625" style="4" customWidth="1"/>
    <col min="4356" max="4357" width="14.875" style="4" customWidth="1"/>
    <col min="4358" max="4358" width="22.75" style="4" customWidth="1"/>
    <col min="4359" max="4359" width="9.875" style="4" customWidth="1"/>
    <col min="4360" max="4360" width="9.75" style="4" bestFit="1" customWidth="1"/>
    <col min="4361" max="4361" width="9.75" style="4" customWidth="1"/>
    <col min="4362" max="4362" width="7.375" style="4" customWidth="1"/>
    <col min="4363" max="4363" width="8.25" style="4" customWidth="1"/>
    <col min="4364" max="4608" width="9" style="4"/>
    <col min="4609" max="4609" width="3.375" style="4" customWidth="1"/>
    <col min="4610" max="4610" width="9.875" style="4" customWidth="1"/>
    <col min="4611" max="4611" width="8.625" style="4" customWidth="1"/>
    <col min="4612" max="4613" width="14.875" style="4" customWidth="1"/>
    <col min="4614" max="4614" width="22.75" style="4" customWidth="1"/>
    <col min="4615" max="4615" width="9.875" style="4" customWidth="1"/>
    <col min="4616" max="4616" width="9.75" style="4" bestFit="1" customWidth="1"/>
    <col min="4617" max="4617" width="9.75" style="4" customWidth="1"/>
    <col min="4618" max="4618" width="7.375" style="4" customWidth="1"/>
    <col min="4619" max="4619" width="8.25" style="4" customWidth="1"/>
    <col min="4620" max="4864" width="9" style="4"/>
    <col min="4865" max="4865" width="3.375" style="4" customWidth="1"/>
    <col min="4866" max="4866" width="9.875" style="4" customWidth="1"/>
    <col min="4867" max="4867" width="8.625" style="4" customWidth="1"/>
    <col min="4868" max="4869" width="14.875" style="4" customWidth="1"/>
    <col min="4870" max="4870" width="22.75" style="4" customWidth="1"/>
    <col min="4871" max="4871" width="9.875" style="4" customWidth="1"/>
    <col min="4872" max="4872" width="9.75" style="4" bestFit="1" customWidth="1"/>
    <col min="4873" max="4873" width="9.75" style="4" customWidth="1"/>
    <col min="4874" max="4874" width="7.375" style="4" customWidth="1"/>
    <col min="4875" max="4875" width="8.25" style="4" customWidth="1"/>
    <col min="4876" max="5120" width="9" style="4"/>
    <col min="5121" max="5121" width="3.375" style="4" customWidth="1"/>
    <col min="5122" max="5122" width="9.875" style="4" customWidth="1"/>
    <col min="5123" max="5123" width="8.625" style="4" customWidth="1"/>
    <col min="5124" max="5125" width="14.875" style="4" customWidth="1"/>
    <col min="5126" max="5126" width="22.75" style="4" customWidth="1"/>
    <col min="5127" max="5127" width="9.875" style="4" customWidth="1"/>
    <col min="5128" max="5128" width="9.75" style="4" bestFit="1" customWidth="1"/>
    <col min="5129" max="5129" width="9.75" style="4" customWidth="1"/>
    <col min="5130" max="5130" width="7.375" style="4" customWidth="1"/>
    <col min="5131" max="5131" width="8.25" style="4" customWidth="1"/>
    <col min="5132" max="5376" width="9" style="4"/>
    <col min="5377" max="5377" width="3.375" style="4" customWidth="1"/>
    <col min="5378" max="5378" width="9.875" style="4" customWidth="1"/>
    <col min="5379" max="5379" width="8.625" style="4" customWidth="1"/>
    <col min="5380" max="5381" width="14.875" style="4" customWidth="1"/>
    <col min="5382" max="5382" width="22.75" style="4" customWidth="1"/>
    <col min="5383" max="5383" width="9.875" style="4" customWidth="1"/>
    <col min="5384" max="5384" width="9.75" style="4" bestFit="1" customWidth="1"/>
    <col min="5385" max="5385" width="9.75" style="4" customWidth="1"/>
    <col min="5386" max="5386" width="7.375" style="4" customWidth="1"/>
    <col min="5387" max="5387" width="8.25" style="4" customWidth="1"/>
    <col min="5388" max="5632" width="9" style="4"/>
    <col min="5633" max="5633" width="3.375" style="4" customWidth="1"/>
    <col min="5634" max="5634" width="9.875" style="4" customWidth="1"/>
    <col min="5635" max="5635" width="8.625" style="4" customWidth="1"/>
    <col min="5636" max="5637" width="14.875" style="4" customWidth="1"/>
    <col min="5638" max="5638" width="22.75" style="4" customWidth="1"/>
    <col min="5639" max="5639" width="9.875" style="4" customWidth="1"/>
    <col min="5640" max="5640" width="9.75" style="4" bestFit="1" customWidth="1"/>
    <col min="5641" max="5641" width="9.75" style="4" customWidth="1"/>
    <col min="5642" max="5642" width="7.375" style="4" customWidth="1"/>
    <col min="5643" max="5643" width="8.25" style="4" customWidth="1"/>
    <col min="5644" max="5888" width="9" style="4"/>
    <col min="5889" max="5889" width="3.375" style="4" customWidth="1"/>
    <col min="5890" max="5890" width="9.875" style="4" customWidth="1"/>
    <col min="5891" max="5891" width="8.625" style="4" customWidth="1"/>
    <col min="5892" max="5893" width="14.875" style="4" customWidth="1"/>
    <col min="5894" max="5894" width="22.75" style="4" customWidth="1"/>
    <col min="5895" max="5895" width="9.875" style="4" customWidth="1"/>
    <col min="5896" max="5896" width="9.75" style="4" bestFit="1" customWidth="1"/>
    <col min="5897" max="5897" width="9.75" style="4" customWidth="1"/>
    <col min="5898" max="5898" width="7.375" style="4" customWidth="1"/>
    <col min="5899" max="5899" width="8.25" style="4" customWidth="1"/>
    <col min="5900" max="6144" width="9" style="4"/>
    <col min="6145" max="6145" width="3.375" style="4" customWidth="1"/>
    <col min="6146" max="6146" width="9.875" style="4" customWidth="1"/>
    <col min="6147" max="6147" width="8.625" style="4" customWidth="1"/>
    <col min="6148" max="6149" width="14.875" style="4" customWidth="1"/>
    <col min="6150" max="6150" width="22.75" style="4" customWidth="1"/>
    <col min="6151" max="6151" width="9.875" style="4" customWidth="1"/>
    <col min="6152" max="6152" width="9.75" style="4" bestFit="1" customWidth="1"/>
    <col min="6153" max="6153" width="9.75" style="4" customWidth="1"/>
    <col min="6154" max="6154" width="7.375" style="4" customWidth="1"/>
    <col min="6155" max="6155" width="8.25" style="4" customWidth="1"/>
    <col min="6156" max="6400" width="9" style="4"/>
    <col min="6401" max="6401" width="3.375" style="4" customWidth="1"/>
    <col min="6402" max="6402" width="9.875" style="4" customWidth="1"/>
    <col min="6403" max="6403" width="8.625" style="4" customWidth="1"/>
    <col min="6404" max="6405" width="14.875" style="4" customWidth="1"/>
    <col min="6406" max="6406" width="22.75" style="4" customWidth="1"/>
    <col min="6407" max="6407" width="9.875" style="4" customWidth="1"/>
    <col min="6408" max="6408" width="9.75" style="4" bestFit="1" customWidth="1"/>
    <col min="6409" max="6409" width="9.75" style="4" customWidth="1"/>
    <col min="6410" max="6410" width="7.375" style="4" customWidth="1"/>
    <col min="6411" max="6411" width="8.25" style="4" customWidth="1"/>
    <col min="6412" max="6656" width="9" style="4"/>
    <col min="6657" max="6657" width="3.375" style="4" customWidth="1"/>
    <col min="6658" max="6658" width="9.875" style="4" customWidth="1"/>
    <col min="6659" max="6659" width="8.625" style="4" customWidth="1"/>
    <col min="6660" max="6661" width="14.875" style="4" customWidth="1"/>
    <col min="6662" max="6662" width="22.75" style="4" customWidth="1"/>
    <col min="6663" max="6663" width="9.875" style="4" customWidth="1"/>
    <col min="6664" max="6664" width="9.75" style="4" bestFit="1" customWidth="1"/>
    <col min="6665" max="6665" width="9.75" style="4" customWidth="1"/>
    <col min="6666" max="6666" width="7.375" style="4" customWidth="1"/>
    <col min="6667" max="6667" width="8.25" style="4" customWidth="1"/>
    <col min="6668" max="6912" width="9" style="4"/>
    <col min="6913" max="6913" width="3.375" style="4" customWidth="1"/>
    <col min="6914" max="6914" width="9.875" style="4" customWidth="1"/>
    <col min="6915" max="6915" width="8.625" style="4" customWidth="1"/>
    <col min="6916" max="6917" width="14.875" style="4" customWidth="1"/>
    <col min="6918" max="6918" width="22.75" style="4" customWidth="1"/>
    <col min="6919" max="6919" width="9.875" style="4" customWidth="1"/>
    <col min="6920" max="6920" width="9.75" style="4" bestFit="1" customWidth="1"/>
    <col min="6921" max="6921" width="9.75" style="4" customWidth="1"/>
    <col min="6922" max="6922" width="7.375" style="4" customWidth="1"/>
    <col min="6923" max="6923" width="8.25" style="4" customWidth="1"/>
    <col min="6924" max="7168" width="9" style="4"/>
    <col min="7169" max="7169" width="3.375" style="4" customWidth="1"/>
    <col min="7170" max="7170" width="9.875" style="4" customWidth="1"/>
    <col min="7171" max="7171" width="8.625" style="4" customWidth="1"/>
    <col min="7172" max="7173" width="14.875" style="4" customWidth="1"/>
    <col min="7174" max="7174" width="22.75" style="4" customWidth="1"/>
    <col min="7175" max="7175" width="9.875" style="4" customWidth="1"/>
    <col min="7176" max="7176" width="9.75" style="4" bestFit="1" customWidth="1"/>
    <col min="7177" max="7177" width="9.75" style="4" customWidth="1"/>
    <col min="7178" max="7178" width="7.375" style="4" customWidth="1"/>
    <col min="7179" max="7179" width="8.25" style="4" customWidth="1"/>
    <col min="7180" max="7424" width="9" style="4"/>
    <col min="7425" max="7425" width="3.375" style="4" customWidth="1"/>
    <col min="7426" max="7426" width="9.875" style="4" customWidth="1"/>
    <col min="7427" max="7427" width="8.625" style="4" customWidth="1"/>
    <col min="7428" max="7429" width="14.875" style="4" customWidth="1"/>
    <col min="7430" max="7430" width="22.75" style="4" customWidth="1"/>
    <col min="7431" max="7431" width="9.875" style="4" customWidth="1"/>
    <col min="7432" max="7432" width="9.75" style="4" bestFit="1" customWidth="1"/>
    <col min="7433" max="7433" width="9.75" style="4" customWidth="1"/>
    <col min="7434" max="7434" width="7.375" style="4" customWidth="1"/>
    <col min="7435" max="7435" width="8.25" style="4" customWidth="1"/>
    <col min="7436" max="7680" width="9" style="4"/>
    <col min="7681" max="7681" width="3.375" style="4" customWidth="1"/>
    <col min="7682" max="7682" width="9.875" style="4" customWidth="1"/>
    <col min="7683" max="7683" width="8.625" style="4" customWidth="1"/>
    <col min="7684" max="7685" width="14.875" style="4" customWidth="1"/>
    <col min="7686" max="7686" width="22.75" style="4" customWidth="1"/>
    <col min="7687" max="7687" width="9.875" style="4" customWidth="1"/>
    <col min="7688" max="7688" width="9.75" style="4" bestFit="1" customWidth="1"/>
    <col min="7689" max="7689" width="9.75" style="4" customWidth="1"/>
    <col min="7690" max="7690" width="7.375" style="4" customWidth="1"/>
    <col min="7691" max="7691" width="8.25" style="4" customWidth="1"/>
    <col min="7692" max="7936" width="9" style="4"/>
    <col min="7937" max="7937" width="3.375" style="4" customWidth="1"/>
    <col min="7938" max="7938" width="9.875" style="4" customWidth="1"/>
    <col min="7939" max="7939" width="8.625" style="4" customWidth="1"/>
    <col min="7940" max="7941" width="14.875" style="4" customWidth="1"/>
    <col min="7942" max="7942" width="22.75" style="4" customWidth="1"/>
    <col min="7943" max="7943" width="9.875" style="4" customWidth="1"/>
    <col min="7944" max="7944" width="9.75" style="4" bestFit="1" customWidth="1"/>
    <col min="7945" max="7945" width="9.75" style="4" customWidth="1"/>
    <col min="7946" max="7946" width="7.375" style="4" customWidth="1"/>
    <col min="7947" max="7947" width="8.25" style="4" customWidth="1"/>
    <col min="7948" max="8192" width="9" style="4"/>
    <col min="8193" max="8193" width="3.375" style="4" customWidth="1"/>
    <col min="8194" max="8194" width="9.875" style="4" customWidth="1"/>
    <col min="8195" max="8195" width="8.625" style="4" customWidth="1"/>
    <col min="8196" max="8197" width="14.875" style="4" customWidth="1"/>
    <col min="8198" max="8198" width="22.75" style="4" customWidth="1"/>
    <col min="8199" max="8199" width="9.875" style="4" customWidth="1"/>
    <col min="8200" max="8200" width="9.75" style="4" bestFit="1" customWidth="1"/>
    <col min="8201" max="8201" width="9.75" style="4" customWidth="1"/>
    <col min="8202" max="8202" width="7.375" style="4" customWidth="1"/>
    <col min="8203" max="8203" width="8.25" style="4" customWidth="1"/>
    <col min="8204" max="8448" width="9" style="4"/>
    <col min="8449" max="8449" width="3.375" style="4" customWidth="1"/>
    <col min="8450" max="8450" width="9.875" style="4" customWidth="1"/>
    <col min="8451" max="8451" width="8.625" style="4" customWidth="1"/>
    <col min="8452" max="8453" width="14.875" style="4" customWidth="1"/>
    <col min="8454" max="8454" width="22.75" style="4" customWidth="1"/>
    <col min="8455" max="8455" width="9.875" style="4" customWidth="1"/>
    <col min="8456" max="8456" width="9.75" style="4" bestFit="1" customWidth="1"/>
    <col min="8457" max="8457" width="9.75" style="4" customWidth="1"/>
    <col min="8458" max="8458" width="7.375" style="4" customWidth="1"/>
    <col min="8459" max="8459" width="8.25" style="4" customWidth="1"/>
    <col min="8460" max="8704" width="9" style="4"/>
    <col min="8705" max="8705" width="3.375" style="4" customWidth="1"/>
    <col min="8706" max="8706" width="9.875" style="4" customWidth="1"/>
    <col min="8707" max="8707" width="8.625" style="4" customWidth="1"/>
    <col min="8708" max="8709" width="14.875" style="4" customWidth="1"/>
    <col min="8710" max="8710" width="22.75" style="4" customWidth="1"/>
    <col min="8711" max="8711" width="9.875" style="4" customWidth="1"/>
    <col min="8712" max="8712" width="9.75" style="4" bestFit="1" customWidth="1"/>
    <col min="8713" max="8713" width="9.75" style="4" customWidth="1"/>
    <col min="8714" max="8714" width="7.375" style="4" customWidth="1"/>
    <col min="8715" max="8715" width="8.25" style="4" customWidth="1"/>
    <col min="8716" max="8960" width="9" style="4"/>
    <col min="8961" max="8961" width="3.375" style="4" customWidth="1"/>
    <col min="8962" max="8962" width="9.875" style="4" customWidth="1"/>
    <col min="8963" max="8963" width="8.625" style="4" customWidth="1"/>
    <col min="8964" max="8965" width="14.875" style="4" customWidth="1"/>
    <col min="8966" max="8966" width="22.75" style="4" customWidth="1"/>
    <col min="8967" max="8967" width="9.875" style="4" customWidth="1"/>
    <col min="8968" max="8968" width="9.75" style="4" bestFit="1" customWidth="1"/>
    <col min="8969" max="8969" width="9.75" style="4" customWidth="1"/>
    <col min="8970" max="8970" width="7.375" style="4" customWidth="1"/>
    <col min="8971" max="8971" width="8.25" style="4" customWidth="1"/>
    <col min="8972" max="9216" width="9" style="4"/>
    <col min="9217" max="9217" width="3.375" style="4" customWidth="1"/>
    <col min="9218" max="9218" width="9.875" style="4" customWidth="1"/>
    <col min="9219" max="9219" width="8.625" style="4" customWidth="1"/>
    <col min="9220" max="9221" width="14.875" style="4" customWidth="1"/>
    <col min="9222" max="9222" width="22.75" style="4" customWidth="1"/>
    <col min="9223" max="9223" width="9.875" style="4" customWidth="1"/>
    <col min="9224" max="9224" width="9.75" style="4" bestFit="1" customWidth="1"/>
    <col min="9225" max="9225" width="9.75" style="4" customWidth="1"/>
    <col min="9226" max="9226" width="7.375" style="4" customWidth="1"/>
    <col min="9227" max="9227" width="8.25" style="4" customWidth="1"/>
    <col min="9228" max="9472" width="9" style="4"/>
    <col min="9473" max="9473" width="3.375" style="4" customWidth="1"/>
    <col min="9474" max="9474" width="9.875" style="4" customWidth="1"/>
    <col min="9475" max="9475" width="8.625" style="4" customWidth="1"/>
    <col min="9476" max="9477" width="14.875" style="4" customWidth="1"/>
    <col min="9478" max="9478" width="22.75" style="4" customWidth="1"/>
    <col min="9479" max="9479" width="9.875" style="4" customWidth="1"/>
    <col min="9480" max="9480" width="9.75" style="4" bestFit="1" customWidth="1"/>
    <col min="9481" max="9481" width="9.75" style="4" customWidth="1"/>
    <col min="9482" max="9482" width="7.375" style="4" customWidth="1"/>
    <col min="9483" max="9483" width="8.25" style="4" customWidth="1"/>
    <col min="9484" max="9728" width="9" style="4"/>
    <col min="9729" max="9729" width="3.375" style="4" customWidth="1"/>
    <col min="9730" max="9730" width="9.875" style="4" customWidth="1"/>
    <col min="9731" max="9731" width="8.625" style="4" customWidth="1"/>
    <col min="9732" max="9733" width="14.875" style="4" customWidth="1"/>
    <col min="9734" max="9734" width="22.75" style="4" customWidth="1"/>
    <col min="9735" max="9735" width="9.875" style="4" customWidth="1"/>
    <col min="9736" max="9736" width="9.75" style="4" bestFit="1" customWidth="1"/>
    <col min="9737" max="9737" width="9.75" style="4" customWidth="1"/>
    <col min="9738" max="9738" width="7.375" style="4" customWidth="1"/>
    <col min="9739" max="9739" width="8.25" style="4" customWidth="1"/>
    <col min="9740" max="9984" width="9" style="4"/>
    <col min="9985" max="9985" width="3.375" style="4" customWidth="1"/>
    <col min="9986" max="9986" width="9.875" style="4" customWidth="1"/>
    <col min="9987" max="9987" width="8.625" style="4" customWidth="1"/>
    <col min="9988" max="9989" width="14.875" style="4" customWidth="1"/>
    <col min="9990" max="9990" width="22.75" style="4" customWidth="1"/>
    <col min="9991" max="9991" width="9.875" style="4" customWidth="1"/>
    <col min="9992" max="9992" width="9.75" style="4" bestFit="1" customWidth="1"/>
    <col min="9993" max="9993" width="9.75" style="4" customWidth="1"/>
    <col min="9994" max="9994" width="7.375" style="4" customWidth="1"/>
    <col min="9995" max="9995" width="8.25" style="4" customWidth="1"/>
    <col min="9996" max="10240" width="9" style="4"/>
    <col min="10241" max="10241" width="3.375" style="4" customWidth="1"/>
    <col min="10242" max="10242" width="9.875" style="4" customWidth="1"/>
    <col min="10243" max="10243" width="8.625" style="4" customWidth="1"/>
    <col min="10244" max="10245" width="14.875" style="4" customWidth="1"/>
    <col min="10246" max="10246" width="22.75" style="4" customWidth="1"/>
    <col min="10247" max="10247" width="9.875" style="4" customWidth="1"/>
    <col min="10248" max="10248" width="9.75" style="4" bestFit="1" customWidth="1"/>
    <col min="10249" max="10249" width="9.75" style="4" customWidth="1"/>
    <col min="10250" max="10250" width="7.375" style="4" customWidth="1"/>
    <col min="10251" max="10251" width="8.25" style="4" customWidth="1"/>
    <col min="10252" max="10496" width="9" style="4"/>
    <col min="10497" max="10497" width="3.375" style="4" customWidth="1"/>
    <col min="10498" max="10498" width="9.875" style="4" customWidth="1"/>
    <col min="10499" max="10499" width="8.625" style="4" customWidth="1"/>
    <col min="10500" max="10501" width="14.875" style="4" customWidth="1"/>
    <col min="10502" max="10502" width="22.75" style="4" customWidth="1"/>
    <col min="10503" max="10503" width="9.875" style="4" customWidth="1"/>
    <col min="10504" max="10504" width="9.75" style="4" bestFit="1" customWidth="1"/>
    <col min="10505" max="10505" width="9.75" style="4" customWidth="1"/>
    <col min="10506" max="10506" width="7.375" style="4" customWidth="1"/>
    <col min="10507" max="10507" width="8.25" style="4" customWidth="1"/>
    <col min="10508" max="10752" width="9" style="4"/>
    <col min="10753" max="10753" width="3.375" style="4" customWidth="1"/>
    <col min="10754" max="10754" width="9.875" style="4" customWidth="1"/>
    <col min="10755" max="10755" width="8.625" style="4" customWidth="1"/>
    <col min="10756" max="10757" width="14.875" style="4" customWidth="1"/>
    <col min="10758" max="10758" width="22.75" style="4" customWidth="1"/>
    <col min="10759" max="10759" width="9.875" style="4" customWidth="1"/>
    <col min="10760" max="10760" width="9.75" style="4" bestFit="1" customWidth="1"/>
    <col min="10761" max="10761" width="9.75" style="4" customWidth="1"/>
    <col min="10762" max="10762" width="7.375" style="4" customWidth="1"/>
    <col min="10763" max="10763" width="8.25" style="4" customWidth="1"/>
    <col min="10764" max="11008" width="9" style="4"/>
    <col min="11009" max="11009" width="3.375" style="4" customWidth="1"/>
    <col min="11010" max="11010" width="9.875" style="4" customWidth="1"/>
    <col min="11011" max="11011" width="8.625" style="4" customWidth="1"/>
    <col min="11012" max="11013" width="14.875" style="4" customWidth="1"/>
    <col min="11014" max="11014" width="22.75" style="4" customWidth="1"/>
    <col min="11015" max="11015" width="9.875" style="4" customWidth="1"/>
    <col min="11016" max="11016" width="9.75" style="4" bestFit="1" customWidth="1"/>
    <col min="11017" max="11017" width="9.75" style="4" customWidth="1"/>
    <col min="11018" max="11018" width="7.375" style="4" customWidth="1"/>
    <col min="11019" max="11019" width="8.25" style="4" customWidth="1"/>
    <col min="11020" max="11264" width="9" style="4"/>
    <col min="11265" max="11265" width="3.375" style="4" customWidth="1"/>
    <col min="11266" max="11266" width="9.875" style="4" customWidth="1"/>
    <col min="11267" max="11267" width="8.625" style="4" customWidth="1"/>
    <col min="11268" max="11269" width="14.875" style="4" customWidth="1"/>
    <col min="11270" max="11270" width="22.75" style="4" customWidth="1"/>
    <col min="11271" max="11271" width="9.875" style="4" customWidth="1"/>
    <col min="11272" max="11272" width="9.75" style="4" bestFit="1" customWidth="1"/>
    <col min="11273" max="11273" width="9.75" style="4" customWidth="1"/>
    <col min="11274" max="11274" width="7.375" style="4" customWidth="1"/>
    <col min="11275" max="11275" width="8.25" style="4" customWidth="1"/>
    <col min="11276" max="11520" width="9" style="4"/>
    <col min="11521" max="11521" width="3.375" style="4" customWidth="1"/>
    <col min="11522" max="11522" width="9.875" style="4" customWidth="1"/>
    <col min="11523" max="11523" width="8.625" style="4" customWidth="1"/>
    <col min="11524" max="11525" width="14.875" style="4" customWidth="1"/>
    <col min="11526" max="11526" width="22.75" style="4" customWidth="1"/>
    <col min="11527" max="11527" width="9.875" style="4" customWidth="1"/>
    <col min="11528" max="11528" width="9.75" style="4" bestFit="1" customWidth="1"/>
    <col min="11529" max="11529" width="9.75" style="4" customWidth="1"/>
    <col min="11530" max="11530" width="7.375" style="4" customWidth="1"/>
    <col min="11531" max="11531" width="8.25" style="4" customWidth="1"/>
    <col min="11532" max="11776" width="9" style="4"/>
    <col min="11777" max="11777" width="3.375" style="4" customWidth="1"/>
    <col min="11778" max="11778" width="9.875" style="4" customWidth="1"/>
    <col min="11779" max="11779" width="8.625" style="4" customWidth="1"/>
    <col min="11780" max="11781" width="14.875" style="4" customWidth="1"/>
    <col min="11782" max="11782" width="22.75" style="4" customWidth="1"/>
    <col min="11783" max="11783" width="9.875" style="4" customWidth="1"/>
    <col min="11784" max="11784" width="9.75" style="4" bestFit="1" customWidth="1"/>
    <col min="11785" max="11785" width="9.75" style="4" customWidth="1"/>
    <col min="11786" max="11786" width="7.375" style="4" customWidth="1"/>
    <col min="11787" max="11787" width="8.25" style="4" customWidth="1"/>
    <col min="11788" max="12032" width="9" style="4"/>
    <col min="12033" max="12033" width="3.375" style="4" customWidth="1"/>
    <col min="12034" max="12034" width="9.875" style="4" customWidth="1"/>
    <col min="12035" max="12035" width="8.625" style="4" customWidth="1"/>
    <col min="12036" max="12037" width="14.875" style="4" customWidth="1"/>
    <col min="12038" max="12038" width="22.75" style="4" customWidth="1"/>
    <col min="12039" max="12039" width="9.875" style="4" customWidth="1"/>
    <col min="12040" max="12040" width="9.75" style="4" bestFit="1" customWidth="1"/>
    <col min="12041" max="12041" width="9.75" style="4" customWidth="1"/>
    <col min="12042" max="12042" width="7.375" style="4" customWidth="1"/>
    <col min="12043" max="12043" width="8.25" style="4" customWidth="1"/>
    <col min="12044" max="12288" width="9" style="4"/>
    <col min="12289" max="12289" width="3.375" style="4" customWidth="1"/>
    <col min="12290" max="12290" width="9.875" style="4" customWidth="1"/>
    <col min="12291" max="12291" width="8.625" style="4" customWidth="1"/>
    <col min="12292" max="12293" width="14.875" style="4" customWidth="1"/>
    <col min="12294" max="12294" width="22.75" style="4" customWidth="1"/>
    <col min="12295" max="12295" width="9.875" style="4" customWidth="1"/>
    <col min="12296" max="12296" width="9.75" style="4" bestFit="1" customWidth="1"/>
    <col min="12297" max="12297" width="9.75" style="4" customWidth="1"/>
    <col min="12298" max="12298" width="7.375" style="4" customWidth="1"/>
    <col min="12299" max="12299" width="8.25" style="4" customWidth="1"/>
    <col min="12300" max="12544" width="9" style="4"/>
    <col min="12545" max="12545" width="3.375" style="4" customWidth="1"/>
    <col min="12546" max="12546" width="9.875" style="4" customWidth="1"/>
    <col min="12547" max="12547" width="8.625" style="4" customWidth="1"/>
    <col min="12548" max="12549" width="14.875" style="4" customWidth="1"/>
    <col min="12550" max="12550" width="22.75" style="4" customWidth="1"/>
    <col min="12551" max="12551" width="9.875" style="4" customWidth="1"/>
    <col min="12552" max="12552" width="9.75" style="4" bestFit="1" customWidth="1"/>
    <col min="12553" max="12553" width="9.75" style="4" customWidth="1"/>
    <col min="12554" max="12554" width="7.375" style="4" customWidth="1"/>
    <col min="12555" max="12555" width="8.25" style="4" customWidth="1"/>
    <col min="12556" max="12800" width="9" style="4"/>
    <col min="12801" max="12801" width="3.375" style="4" customWidth="1"/>
    <col min="12802" max="12802" width="9.875" style="4" customWidth="1"/>
    <col min="12803" max="12803" width="8.625" style="4" customWidth="1"/>
    <col min="12804" max="12805" width="14.875" style="4" customWidth="1"/>
    <col min="12806" max="12806" width="22.75" style="4" customWidth="1"/>
    <col min="12807" max="12807" width="9.875" style="4" customWidth="1"/>
    <col min="12808" max="12808" width="9.75" style="4" bestFit="1" customWidth="1"/>
    <col min="12809" max="12809" width="9.75" style="4" customWidth="1"/>
    <col min="12810" max="12810" width="7.375" style="4" customWidth="1"/>
    <col min="12811" max="12811" width="8.25" style="4" customWidth="1"/>
    <col min="12812" max="13056" width="9" style="4"/>
    <col min="13057" max="13057" width="3.375" style="4" customWidth="1"/>
    <col min="13058" max="13058" width="9.875" style="4" customWidth="1"/>
    <col min="13059" max="13059" width="8.625" style="4" customWidth="1"/>
    <col min="13060" max="13061" width="14.875" style="4" customWidth="1"/>
    <col min="13062" max="13062" width="22.75" style="4" customWidth="1"/>
    <col min="13063" max="13063" width="9.875" style="4" customWidth="1"/>
    <col min="13064" max="13064" width="9.75" style="4" bestFit="1" customWidth="1"/>
    <col min="13065" max="13065" width="9.75" style="4" customWidth="1"/>
    <col min="13066" max="13066" width="7.375" style="4" customWidth="1"/>
    <col min="13067" max="13067" width="8.25" style="4" customWidth="1"/>
    <col min="13068" max="13312" width="9" style="4"/>
    <col min="13313" max="13313" width="3.375" style="4" customWidth="1"/>
    <col min="13314" max="13314" width="9.875" style="4" customWidth="1"/>
    <col min="13315" max="13315" width="8.625" style="4" customWidth="1"/>
    <col min="13316" max="13317" width="14.875" style="4" customWidth="1"/>
    <col min="13318" max="13318" width="22.75" style="4" customWidth="1"/>
    <col min="13319" max="13319" width="9.875" style="4" customWidth="1"/>
    <col min="13320" max="13320" width="9.75" style="4" bestFit="1" customWidth="1"/>
    <col min="13321" max="13321" width="9.75" style="4" customWidth="1"/>
    <col min="13322" max="13322" width="7.375" style="4" customWidth="1"/>
    <col min="13323" max="13323" width="8.25" style="4" customWidth="1"/>
    <col min="13324" max="13568" width="9" style="4"/>
    <col min="13569" max="13569" width="3.375" style="4" customWidth="1"/>
    <col min="13570" max="13570" width="9.875" style="4" customWidth="1"/>
    <col min="13571" max="13571" width="8.625" style="4" customWidth="1"/>
    <col min="13572" max="13573" width="14.875" style="4" customWidth="1"/>
    <col min="13574" max="13574" width="22.75" style="4" customWidth="1"/>
    <col min="13575" max="13575" width="9.875" style="4" customWidth="1"/>
    <col min="13576" max="13576" width="9.75" style="4" bestFit="1" customWidth="1"/>
    <col min="13577" max="13577" width="9.75" style="4" customWidth="1"/>
    <col min="13578" max="13578" width="7.375" style="4" customWidth="1"/>
    <col min="13579" max="13579" width="8.25" style="4" customWidth="1"/>
    <col min="13580" max="13824" width="9" style="4"/>
    <col min="13825" max="13825" width="3.375" style="4" customWidth="1"/>
    <col min="13826" max="13826" width="9.875" style="4" customWidth="1"/>
    <col min="13827" max="13827" width="8.625" style="4" customWidth="1"/>
    <col min="13828" max="13829" width="14.875" style="4" customWidth="1"/>
    <col min="13830" max="13830" width="22.75" style="4" customWidth="1"/>
    <col min="13831" max="13831" width="9.875" style="4" customWidth="1"/>
    <col min="13832" max="13832" width="9.75" style="4" bestFit="1" customWidth="1"/>
    <col min="13833" max="13833" width="9.75" style="4" customWidth="1"/>
    <col min="13834" max="13834" width="7.375" style="4" customWidth="1"/>
    <col min="13835" max="13835" width="8.25" style="4" customWidth="1"/>
    <col min="13836" max="14080" width="9" style="4"/>
    <col min="14081" max="14081" width="3.375" style="4" customWidth="1"/>
    <col min="14082" max="14082" width="9.875" style="4" customWidth="1"/>
    <col min="14083" max="14083" width="8.625" style="4" customWidth="1"/>
    <col min="14084" max="14085" width="14.875" style="4" customWidth="1"/>
    <col min="14086" max="14086" width="22.75" style="4" customWidth="1"/>
    <col min="14087" max="14087" width="9.875" style="4" customWidth="1"/>
    <col min="14088" max="14088" width="9.75" style="4" bestFit="1" customWidth="1"/>
    <col min="14089" max="14089" width="9.75" style="4" customWidth="1"/>
    <col min="14090" max="14090" width="7.375" style="4" customWidth="1"/>
    <col min="14091" max="14091" width="8.25" style="4" customWidth="1"/>
    <col min="14092" max="14336" width="9" style="4"/>
    <col min="14337" max="14337" width="3.375" style="4" customWidth="1"/>
    <col min="14338" max="14338" width="9.875" style="4" customWidth="1"/>
    <col min="14339" max="14339" width="8.625" style="4" customWidth="1"/>
    <col min="14340" max="14341" width="14.875" style="4" customWidth="1"/>
    <col min="14342" max="14342" width="22.75" style="4" customWidth="1"/>
    <col min="14343" max="14343" width="9.875" style="4" customWidth="1"/>
    <col min="14344" max="14344" width="9.75" style="4" bestFit="1" customWidth="1"/>
    <col min="14345" max="14345" width="9.75" style="4" customWidth="1"/>
    <col min="14346" max="14346" width="7.375" style="4" customWidth="1"/>
    <col min="14347" max="14347" width="8.25" style="4" customWidth="1"/>
    <col min="14348" max="14592" width="9" style="4"/>
    <col min="14593" max="14593" width="3.375" style="4" customWidth="1"/>
    <col min="14594" max="14594" width="9.875" style="4" customWidth="1"/>
    <col min="14595" max="14595" width="8.625" style="4" customWidth="1"/>
    <col min="14596" max="14597" width="14.875" style="4" customWidth="1"/>
    <col min="14598" max="14598" width="22.75" style="4" customWidth="1"/>
    <col min="14599" max="14599" width="9.875" style="4" customWidth="1"/>
    <col min="14600" max="14600" width="9.75" style="4" bestFit="1" customWidth="1"/>
    <col min="14601" max="14601" width="9.75" style="4" customWidth="1"/>
    <col min="14602" max="14602" width="7.375" style="4" customWidth="1"/>
    <col min="14603" max="14603" width="8.25" style="4" customWidth="1"/>
    <col min="14604" max="14848" width="9" style="4"/>
    <col min="14849" max="14849" width="3.375" style="4" customWidth="1"/>
    <col min="14850" max="14850" width="9.875" style="4" customWidth="1"/>
    <col min="14851" max="14851" width="8.625" style="4" customWidth="1"/>
    <col min="14852" max="14853" width="14.875" style="4" customWidth="1"/>
    <col min="14854" max="14854" width="22.75" style="4" customWidth="1"/>
    <col min="14855" max="14855" width="9.875" style="4" customWidth="1"/>
    <col min="14856" max="14856" width="9.75" style="4" bestFit="1" customWidth="1"/>
    <col min="14857" max="14857" width="9.75" style="4" customWidth="1"/>
    <col min="14858" max="14858" width="7.375" style="4" customWidth="1"/>
    <col min="14859" max="14859" width="8.25" style="4" customWidth="1"/>
    <col min="14860" max="15104" width="9" style="4"/>
    <col min="15105" max="15105" width="3.375" style="4" customWidth="1"/>
    <col min="15106" max="15106" width="9.875" style="4" customWidth="1"/>
    <col min="15107" max="15107" width="8.625" style="4" customWidth="1"/>
    <col min="15108" max="15109" width="14.875" style="4" customWidth="1"/>
    <col min="15110" max="15110" width="22.75" style="4" customWidth="1"/>
    <col min="15111" max="15111" width="9.875" style="4" customWidth="1"/>
    <col min="15112" max="15112" width="9.75" style="4" bestFit="1" customWidth="1"/>
    <col min="15113" max="15113" width="9.75" style="4" customWidth="1"/>
    <col min="15114" max="15114" width="7.375" style="4" customWidth="1"/>
    <col min="15115" max="15115" width="8.25" style="4" customWidth="1"/>
    <col min="15116" max="15360" width="9" style="4"/>
    <col min="15361" max="15361" width="3.375" style="4" customWidth="1"/>
    <col min="15362" max="15362" width="9.875" style="4" customWidth="1"/>
    <col min="15363" max="15363" width="8.625" style="4" customWidth="1"/>
    <col min="15364" max="15365" width="14.875" style="4" customWidth="1"/>
    <col min="15366" max="15366" width="22.75" style="4" customWidth="1"/>
    <col min="15367" max="15367" width="9.875" style="4" customWidth="1"/>
    <col min="15368" max="15368" width="9.75" style="4" bestFit="1" customWidth="1"/>
    <col min="15369" max="15369" width="9.75" style="4" customWidth="1"/>
    <col min="15370" max="15370" width="7.375" style="4" customWidth="1"/>
    <col min="15371" max="15371" width="8.25" style="4" customWidth="1"/>
    <col min="15372" max="15616" width="9" style="4"/>
    <col min="15617" max="15617" width="3.375" style="4" customWidth="1"/>
    <col min="15618" max="15618" width="9.875" style="4" customWidth="1"/>
    <col min="15619" max="15619" width="8.625" style="4" customWidth="1"/>
    <col min="15620" max="15621" width="14.875" style="4" customWidth="1"/>
    <col min="15622" max="15622" width="22.75" style="4" customWidth="1"/>
    <col min="15623" max="15623" width="9.875" style="4" customWidth="1"/>
    <col min="15624" max="15624" width="9.75" style="4" bestFit="1" customWidth="1"/>
    <col min="15625" max="15625" width="9.75" style="4" customWidth="1"/>
    <col min="15626" max="15626" width="7.375" style="4" customWidth="1"/>
    <col min="15627" max="15627" width="8.25" style="4" customWidth="1"/>
    <col min="15628" max="15872" width="9" style="4"/>
    <col min="15873" max="15873" width="3.375" style="4" customWidth="1"/>
    <col min="15874" max="15874" width="9.875" style="4" customWidth="1"/>
    <col min="15875" max="15875" width="8.625" style="4" customWidth="1"/>
    <col min="15876" max="15877" width="14.875" style="4" customWidth="1"/>
    <col min="15878" max="15878" width="22.75" style="4" customWidth="1"/>
    <col min="15879" max="15879" width="9.875" style="4" customWidth="1"/>
    <col min="15880" max="15880" width="9.75" style="4" bestFit="1" customWidth="1"/>
    <col min="15881" max="15881" width="9.75" style="4" customWidth="1"/>
    <col min="15882" max="15882" width="7.375" style="4" customWidth="1"/>
    <col min="15883" max="15883" width="8.25" style="4" customWidth="1"/>
    <col min="15884" max="16128" width="9" style="4"/>
    <col min="16129" max="16129" width="3.375" style="4" customWidth="1"/>
    <col min="16130" max="16130" width="9.875" style="4" customWidth="1"/>
    <col min="16131" max="16131" width="8.625" style="4" customWidth="1"/>
    <col min="16132" max="16133" width="14.875" style="4" customWidth="1"/>
    <col min="16134" max="16134" width="22.75" style="4" customWidth="1"/>
    <col min="16135" max="16135" width="9.875" style="4" customWidth="1"/>
    <col min="16136" max="16136" width="9.75" style="4" bestFit="1" customWidth="1"/>
    <col min="16137" max="16137" width="9.75" style="4" customWidth="1"/>
    <col min="16138" max="16138" width="7.375" style="4" customWidth="1"/>
    <col min="16139" max="16139" width="8.25" style="4" customWidth="1"/>
    <col min="16140" max="16384" width="9" style="4"/>
  </cols>
  <sheetData>
    <row r="1" spans="1:11" ht="20.25" x14ac:dyDescent="0.3">
      <c r="A1" s="339" t="s">
        <v>317</v>
      </c>
      <c r="B1" s="339"/>
      <c r="C1" s="339"/>
      <c r="D1" s="339"/>
      <c r="E1" s="339"/>
      <c r="F1" s="339"/>
      <c r="G1" s="339"/>
      <c r="H1" s="339"/>
      <c r="I1" s="339"/>
      <c r="J1" s="340"/>
      <c r="K1" s="80" t="s">
        <v>318</v>
      </c>
    </row>
    <row r="2" spans="1:11" ht="20.25" x14ac:dyDescent="0.3">
      <c r="A2" s="339" t="s">
        <v>319</v>
      </c>
      <c r="B2" s="339"/>
      <c r="C2" s="339"/>
      <c r="D2" s="339"/>
      <c r="E2" s="339"/>
      <c r="F2" s="339"/>
      <c r="G2" s="339"/>
      <c r="H2" s="339"/>
      <c r="I2" s="339"/>
      <c r="J2" s="339"/>
      <c r="K2" s="237"/>
    </row>
    <row r="3" spans="1:11" ht="20.25" x14ac:dyDescent="0.3">
      <c r="A3" s="339" t="s">
        <v>320</v>
      </c>
      <c r="B3" s="339"/>
      <c r="C3" s="339"/>
      <c r="D3" s="339"/>
      <c r="E3" s="339"/>
      <c r="F3" s="339"/>
      <c r="G3" s="339"/>
      <c r="H3" s="339"/>
      <c r="I3" s="339"/>
      <c r="J3" s="339"/>
      <c r="K3" s="237"/>
    </row>
    <row r="5" spans="1:11" ht="18.75" customHeight="1" x14ac:dyDescent="0.3">
      <c r="A5" s="336" t="s">
        <v>44</v>
      </c>
      <c r="B5" s="317" t="s">
        <v>321</v>
      </c>
      <c r="C5" s="317" t="s">
        <v>322</v>
      </c>
      <c r="D5" s="317" t="s">
        <v>323</v>
      </c>
      <c r="E5" s="343" t="s">
        <v>46</v>
      </c>
      <c r="F5" s="228" t="s">
        <v>47</v>
      </c>
      <c r="G5" s="318" t="s">
        <v>48</v>
      </c>
      <c r="H5" s="319"/>
      <c r="I5" s="319"/>
      <c r="J5" s="320"/>
      <c r="K5" s="228" t="s">
        <v>324</v>
      </c>
    </row>
    <row r="6" spans="1:11" x14ac:dyDescent="0.3">
      <c r="A6" s="341"/>
      <c r="B6" s="317"/>
      <c r="C6" s="317"/>
      <c r="D6" s="317"/>
      <c r="E6" s="343"/>
      <c r="F6" s="239" t="s">
        <v>325</v>
      </c>
      <c r="G6" s="88">
        <v>2561</v>
      </c>
      <c r="H6" s="88">
        <v>2562</v>
      </c>
      <c r="I6" s="88">
        <v>2563</v>
      </c>
      <c r="J6" s="88">
        <v>2564</v>
      </c>
      <c r="K6" s="239" t="s">
        <v>326</v>
      </c>
    </row>
    <row r="7" spans="1:11" x14ac:dyDescent="0.3">
      <c r="A7" s="342"/>
      <c r="B7" s="336"/>
      <c r="C7" s="317"/>
      <c r="D7" s="317"/>
      <c r="E7" s="343"/>
      <c r="F7" s="240" t="s">
        <v>327</v>
      </c>
      <c r="G7" s="91" t="s">
        <v>12</v>
      </c>
      <c r="H7" s="91" t="s">
        <v>12</v>
      </c>
      <c r="I7" s="91" t="s">
        <v>12</v>
      </c>
      <c r="J7" s="91" t="s">
        <v>12</v>
      </c>
      <c r="K7" s="240" t="s">
        <v>328</v>
      </c>
    </row>
    <row r="8" spans="1:11" ht="38.25" x14ac:dyDescent="0.3">
      <c r="A8" s="289">
        <v>1</v>
      </c>
      <c r="B8" s="245" t="s">
        <v>329</v>
      </c>
      <c r="C8" s="245" t="s">
        <v>330</v>
      </c>
      <c r="D8" s="245" t="s">
        <v>331</v>
      </c>
      <c r="E8" s="344" t="s">
        <v>332</v>
      </c>
      <c r="F8" s="243" t="s">
        <v>333</v>
      </c>
      <c r="G8" s="288">
        <v>5000</v>
      </c>
      <c r="H8" s="242"/>
      <c r="I8" s="242"/>
      <c r="J8" s="242"/>
      <c r="K8" s="287" t="s">
        <v>380</v>
      </c>
    </row>
    <row r="9" spans="1:11" ht="36" x14ac:dyDescent="0.3">
      <c r="A9" s="289">
        <v>2</v>
      </c>
      <c r="B9" s="291"/>
      <c r="C9" s="291"/>
      <c r="D9" s="290"/>
      <c r="E9" s="345"/>
      <c r="F9" s="243" t="s">
        <v>333</v>
      </c>
      <c r="G9" s="288">
        <v>5000</v>
      </c>
      <c r="H9" s="241"/>
      <c r="I9" s="241"/>
      <c r="J9" s="241"/>
      <c r="K9" s="300" t="s">
        <v>379</v>
      </c>
    </row>
    <row r="10" spans="1:11" s="89" customFormat="1" ht="37.5" x14ac:dyDescent="0.2">
      <c r="A10" s="264">
        <v>3</v>
      </c>
      <c r="B10" s="292" t="s">
        <v>334</v>
      </c>
      <c r="C10" s="245" t="s">
        <v>330</v>
      </c>
      <c r="D10" s="261" t="s">
        <v>335</v>
      </c>
      <c r="E10" s="245" t="s">
        <v>336</v>
      </c>
      <c r="F10" s="248" t="s">
        <v>337</v>
      </c>
      <c r="G10" s="249">
        <v>7000</v>
      </c>
      <c r="H10" s="247"/>
      <c r="I10" s="249"/>
      <c r="J10" s="250"/>
      <c r="K10" s="245" t="s">
        <v>161</v>
      </c>
    </row>
    <row r="11" spans="1:11" s="89" customFormat="1" ht="59.25" customHeight="1" x14ac:dyDescent="0.2">
      <c r="A11" s="264">
        <v>4</v>
      </c>
      <c r="B11" s="293"/>
      <c r="C11" s="293"/>
      <c r="D11" s="295" t="s">
        <v>338</v>
      </c>
      <c r="E11" s="245" t="s">
        <v>339</v>
      </c>
      <c r="F11" s="246" t="s">
        <v>340</v>
      </c>
      <c r="G11" s="252">
        <v>55000</v>
      </c>
      <c r="H11" s="242"/>
      <c r="I11" s="242"/>
      <c r="J11" s="253"/>
      <c r="K11" s="251"/>
    </row>
    <row r="12" spans="1:11" s="89" customFormat="1" x14ac:dyDescent="0.2">
      <c r="A12" s="264">
        <v>5</v>
      </c>
      <c r="B12" s="293"/>
      <c r="C12" s="293"/>
      <c r="D12" s="296"/>
      <c r="E12" s="251"/>
      <c r="F12" s="246" t="s">
        <v>341</v>
      </c>
      <c r="G12" s="125">
        <v>45000</v>
      </c>
      <c r="H12" s="102"/>
      <c r="I12" s="125"/>
      <c r="J12" s="140"/>
      <c r="K12" s="251"/>
    </row>
    <row r="13" spans="1:11" s="89" customFormat="1" x14ac:dyDescent="0.2">
      <c r="A13" s="264">
        <v>6</v>
      </c>
      <c r="B13" s="293"/>
      <c r="C13" s="293"/>
      <c r="D13" s="296"/>
      <c r="E13" s="251"/>
      <c r="F13" s="144" t="s">
        <v>342</v>
      </c>
      <c r="G13" s="247">
        <v>4500</v>
      </c>
      <c r="H13" s="102"/>
      <c r="I13" s="125"/>
      <c r="J13" s="140"/>
      <c r="K13" s="251"/>
    </row>
    <row r="14" spans="1:11" s="89" customFormat="1" x14ac:dyDescent="0.3">
      <c r="A14" s="264">
        <v>7</v>
      </c>
      <c r="B14" s="293"/>
      <c r="C14" s="293"/>
      <c r="D14" s="296"/>
      <c r="E14" s="251"/>
      <c r="F14" s="257" t="s">
        <v>348</v>
      </c>
      <c r="G14" s="258">
        <v>100000</v>
      </c>
      <c r="H14" s="102"/>
      <c r="I14" s="125"/>
      <c r="J14" s="140"/>
      <c r="K14" s="251"/>
    </row>
    <row r="15" spans="1:11" s="89" customFormat="1" x14ac:dyDescent="0.3">
      <c r="A15" s="264">
        <v>8</v>
      </c>
      <c r="B15" s="293"/>
      <c r="C15" s="293"/>
      <c r="D15" s="297"/>
      <c r="E15" s="251"/>
      <c r="F15" s="299" t="s">
        <v>343</v>
      </c>
      <c r="G15" s="247"/>
      <c r="H15" s="247"/>
      <c r="I15" s="254">
        <v>3500000</v>
      </c>
      <c r="J15" s="250"/>
      <c r="K15" s="251"/>
    </row>
    <row r="16" spans="1:11" s="89" customFormat="1" ht="37.5" x14ac:dyDescent="0.2">
      <c r="A16" s="264">
        <v>9</v>
      </c>
      <c r="B16" s="293"/>
      <c r="C16" s="251"/>
      <c r="D16" s="298" t="s">
        <v>344</v>
      </c>
      <c r="E16" s="102"/>
      <c r="F16" s="260" t="s">
        <v>345</v>
      </c>
      <c r="G16" s="247"/>
      <c r="H16" s="247">
        <v>784000</v>
      </c>
      <c r="I16" s="247"/>
      <c r="J16" s="250"/>
      <c r="K16" s="139"/>
    </row>
    <row r="17" spans="1:11" s="89" customFormat="1" x14ac:dyDescent="0.2">
      <c r="A17" s="264">
        <v>10</v>
      </c>
      <c r="B17" s="294"/>
      <c r="C17" s="243"/>
      <c r="D17" s="265" t="s">
        <v>346</v>
      </c>
      <c r="E17" s="122"/>
      <c r="F17" s="260" t="s">
        <v>347</v>
      </c>
      <c r="G17" s="249">
        <v>13000</v>
      </c>
      <c r="H17" s="247"/>
      <c r="I17" s="249"/>
      <c r="J17" s="250"/>
      <c r="K17" s="146"/>
    </row>
    <row r="18" spans="1:11" x14ac:dyDescent="0.3">
      <c r="K18" s="4">
        <v>133</v>
      </c>
    </row>
    <row r="19" spans="1:11" ht="18.75" customHeight="1" x14ac:dyDescent="0.3">
      <c r="A19" s="321" t="s">
        <v>44</v>
      </c>
      <c r="B19" s="317" t="s">
        <v>321</v>
      </c>
      <c r="C19" s="317" t="s">
        <v>322</v>
      </c>
      <c r="D19" s="317" t="s">
        <v>323</v>
      </c>
      <c r="E19" s="343" t="s">
        <v>46</v>
      </c>
      <c r="F19" s="228" t="s">
        <v>47</v>
      </c>
      <c r="G19" s="318" t="s">
        <v>48</v>
      </c>
      <c r="H19" s="319"/>
      <c r="I19" s="319"/>
      <c r="J19" s="320"/>
      <c r="K19" s="228" t="s">
        <v>324</v>
      </c>
    </row>
    <row r="20" spans="1:11" x14ac:dyDescent="0.3">
      <c r="A20" s="321"/>
      <c r="B20" s="317"/>
      <c r="C20" s="317"/>
      <c r="D20" s="317"/>
      <c r="E20" s="343"/>
      <c r="F20" s="239" t="s">
        <v>325</v>
      </c>
      <c r="G20" s="88">
        <v>2561</v>
      </c>
      <c r="H20" s="88">
        <v>2562</v>
      </c>
      <c r="I20" s="88">
        <v>2563</v>
      </c>
      <c r="J20" s="88">
        <v>2564</v>
      </c>
      <c r="K20" s="239" t="s">
        <v>326</v>
      </c>
    </row>
    <row r="21" spans="1:11" x14ac:dyDescent="0.3">
      <c r="A21" s="321"/>
      <c r="B21" s="317"/>
      <c r="C21" s="317"/>
      <c r="D21" s="317"/>
      <c r="E21" s="346"/>
      <c r="F21" s="240" t="s">
        <v>327</v>
      </c>
      <c r="G21" s="91" t="s">
        <v>12</v>
      </c>
      <c r="H21" s="91" t="s">
        <v>12</v>
      </c>
      <c r="I21" s="91" t="s">
        <v>12</v>
      </c>
      <c r="J21" s="91" t="s">
        <v>12</v>
      </c>
      <c r="K21" s="240" t="s">
        <v>328</v>
      </c>
    </row>
    <row r="22" spans="1:11" s="89" customFormat="1" ht="37.5" x14ac:dyDescent="0.2">
      <c r="A22" s="244">
        <v>11</v>
      </c>
      <c r="B22" s="245" t="s">
        <v>349</v>
      </c>
      <c r="C22" s="245" t="s">
        <v>330</v>
      </c>
      <c r="D22" s="259" t="s">
        <v>331</v>
      </c>
      <c r="E22" s="245" t="s">
        <v>339</v>
      </c>
      <c r="F22" s="246" t="s">
        <v>333</v>
      </c>
      <c r="G22" s="249">
        <v>9000</v>
      </c>
      <c r="H22" s="247"/>
      <c r="I22" s="249"/>
      <c r="J22" s="250"/>
      <c r="K22" s="134" t="s">
        <v>114</v>
      </c>
    </row>
    <row r="23" spans="1:11" s="89" customFormat="1" ht="37.5" x14ac:dyDescent="0.2">
      <c r="A23" s="244">
        <v>12</v>
      </c>
      <c r="B23" s="251"/>
      <c r="C23" s="251"/>
      <c r="D23" s="259" t="s">
        <v>344</v>
      </c>
      <c r="E23" s="102"/>
      <c r="F23" s="260" t="s">
        <v>345</v>
      </c>
      <c r="G23" s="247">
        <v>784000</v>
      </c>
      <c r="H23" s="247"/>
      <c r="I23" s="247"/>
      <c r="J23" s="250"/>
      <c r="K23" s="139"/>
    </row>
    <row r="24" spans="1:11" s="89" customFormat="1" x14ac:dyDescent="0.2">
      <c r="A24" s="244">
        <v>13</v>
      </c>
      <c r="B24" s="251"/>
      <c r="C24" s="251"/>
      <c r="D24" s="125" t="s">
        <v>350</v>
      </c>
      <c r="E24" s="102"/>
      <c r="F24" s="260" t="s">
        <v>351</v>
      </c>
      <c r="G24" s="247">
        <v>16000</v>
      </c>
      <c r="H24" s="248"/>
      <c r="I24" s="249"/>
      <c r="J24" s="250"/>
      <c r="K24" s="139"/>
    </row>
    <row r="25" spans="1:11" s="89" customFormat="1" x14ac:dyDescent="0.2">
      <c r="A25" s="244">
        <v>14</v>
      </c>
      <c r="B25" s="251"/>
      <c r="C25" s="251"/>
      <c r="D25" s="125"/>
      <c r="E25" s="102"/>
      <c r="F25" s="260" t="s">
        <v>352</v>
      </c>
      <c r="G25" s="247">
        <v>12000</v>
      </c>
      <c r="H25" s="247"/>
      <c r="I25" s="247"/>
      <c r="J25" s="250"/>
      <c r="K25" s="139"/>
    </row>
    <row r="26" spans="1:11" s="89" customFormat="1" x14ac:dyDescent="0.2">
      <c r="A26" s="244">
        <v>15</v>
      </c>
      <c r="B26" s="251"/>
      <c r="C26" s="251"/>
      <c r="D26" s="125"/>
      <c r="E26" s="102"/>
      <c r="F26" s="260" t="s">
        <v>353</v>
      </c>
      <c r="G26" s="247">
        <v>5800</v>
      </c>
      <c r="H26" s="247"/>
      <c r="I26" s="247"/>
      <c r="J26" s="250"/>
      <c r="K26" s="139"/>
    </row>
    <row r="27" spans="1:11" s="89" customFormat="1" x14ac:dyDescent="0.3">
      <c r="A27" s="244">
        <v>16</v>
      </c>
      <c r="B27" s="251"/>
      <c r="C27" s="251"/>
      <c r="D27" s="125"/>
      <c r="E27" s="102"/>
      <c r="F27" s="299" t="s">
        <v>354</v>
      </c>
      <c r="G27" s="247">
        <v>10000</v>
      </c>
      <c r="H27" s="122"/>
      <c r="I27" s="255"/>
      <c r="J27" s="147"/>
      <c r="K27" s="139"/>
    </row>
    <row r="28" spans="1:11" s="89" customFormat="1" x14ac:dyDescent="0.3">
      <c r="A28" s="244">
        <v>17</v>
      </c>
      <c r="B28" s="251"/>
      <c r="C28" s="251"/>
      <c r="D28" s="261" t="s">
        <v>335</v>
      </c>
      <c r="E28" s="262"/>
      <c r="F28" s="301" t="s">
        <v>355</v>
      </c>
      <c r="G28" s="247">
        <v>10000</v>
      </c>
      <c r="H28" s="247"/>
      <c r="I28" s="247"/>
      <c r="J28" s="250"/>
      <c r="K28" s="139"/>
    </row>
    <row r="29" spans="1:11" s="89" customFormat="1" x14ac:dyDescent="0.3">
      <c r="A29" s="244">
        <v>18</v>
      </c>
      <c r="B29" s="251"/>
      <c r="C29" s="251"/>
      <c r="D29" s="262"/>
      <c r="E29" s="262"/>
      <c r="F29" s="301" t="s">
        <v>356</v>
      </c>
      <c r="G29" s="247">
        <v>2500</v>
      </c>
      <c r="H29" s="247"/>
      <c r="I29" s="247"/>
      <c r="J29" s="250"/>
      <c r="K29" s="139"/>
    </row>
    <row r="30" spans="1:11" s="89" customFormat="1" x14ac:dyDescent="0.3">
      <c r="A30" s="244">
        <v>19</v>
      </c>
      <c r="B30" s="251"/>
      <c r="C30" s="251"/>
      <c r="D30" s="262"/>
      <c r="E30" s="263"/>
      <c r="F30" s="301" t="s">
        <v>357</v>
      </c>
      <c r="G30" s="247">
        <v>2500</v>
      </c>
      <c r="H30" s="247"/>
      <c r="I30" s="247"/>
      <c r="J30" s="250"/>
      <c r="K30" s="139"/>
    </row>
    <row r="31" spans="1:11" s="89" customFormat="1" ht="37.5" x14ac:dyDescent="0.2">
      <c r="A31" s="244">
        <v>20</v>
      </c>
      <c r="B31" s="243"/>
      <c r="C31" s="243"/>
      <c r="D31" s="263"/>
      <c r="E31" s="242" t="s">
        <v>336</v>
      </c>
      <c r="F31" s="250" t="s">
        <v>358</v>
      </c>
      <c r="G31" s="247">
        <v>10000</v>
      </c>
      <c r="H31" s="247"/>
      <c r="I31" s="247"/>
      <c r="J31" s="250"/>
      <c r="K31" s="146"/>
    </row>
    <row r="32" spans="1:11" s="89" customFormat="1" x14ac:dyDescent="0.2">
      <c r="A32" s="264"/>
      <c r="B32" s="265"/>
      <c r="C32" s="265"/>
      <c r="D32" s="249"/>
      <c r="E32" s="249"/>
      <c r="F32" s="302" t="s">
        <v>18</v>
      </c>
      <c r="G32" s="247">
        <f>SUM(G8:G16,G22:G31)</f>
        <v>1083300</v>
      </c>
      <c r="H32" s="247">
        <f>SUM(H8:H16,H22:H31)</f>
        <v>784000</v>
      </c>
      <c r="I32" s="247">
        <f>SUM(I8:I16,I22:I31)</f>
        <v>3500000</v>
      </c>
      <c r="J32" s="247">
        <f>SUM(J8:J16,J22:J31)</f>
        <v>0</v>
      </c>
      <c r="K32" s="248"/>
    </row>
    <row r="38" spans="7:11" x14ac:dyDescent="0.3">
      <c r="K38" s="4">
        <v>134</v>
      </c>
    </row>
    <row r="40" spans="7:11" x14ac:dyDescent="0.3">
      <c r="G40" s="266">
        <f>SUM(G8:G16,G22:G31)</f>
        <v>1083300</v>
      </c>
      <c r="H40" s="266">
        <f>SUM(H8:H16,H22:H27)</f>
        <v>784000</v>
      </c>
      <c r="I40" s="267">
        <f>SUM(I8:I16,I22:I27)</f>
        <v>3500000</v>
      </c>
      <c r="J40" s="30">
        <f>SUM(J8:J16,J22:J27)</f>
        <v>0</v>
      </c>
    </row>
    <row r="41" spans="7:11" x14ac:dyDescent="0.3">
      <c r="G41" s="30">
        <v>17</v>
      </c>
      <c r="H41" s="30">
        <v>1</v>
      </c>
      <c r="I41" s="30">
        <v>1</v>
      </c>
    </row>
    <row r="44" spans="7:11" x14ac:dyDescent="0.3">
      <c r="G44" s="266" t="e">
        <f>SUM(G8:G16,#REF!)</f>
        <v>#REF!</v>
      </c>
      <c r="H44" s="266" t="e">
        <f>SUM(H8:H16,#REF!)</f>
        <v>#REF!</v>
      </c>
      <c r="I44" s="267" t="e">
        <f>SUM(I8:I16,#REF!)</f>
        <v>#REF!</v>
      </c>
      <c r="J44" s="30" t="e">
        <f>SUM(J8:J16,#REF!)</f>
        <v>#REF!</v>
      </c>
    </row>
    <row r="45" spans="7:11" x14ac:dyDescent="0.3">
      <c r="G45" s="30">
        <v>12</v>
      </c>
      <c r="H45" s="30">
        <v>1</v>
      </c>
      <c r="I45" s="30">
        <v>1</v>
      </c>
    </row>
  </sheetData>
  <mergeCells count="16">
    <mergeCell ref="G19:J19"/>
    <mergeCell ref="A1:J1"/>
    <mergeCell ref="A2:J2"/>
    <mergeCell ref="A3:J3"/>
    <mergeCell ref="A5:A7"/>
    <mergeCell ref="B5:B7"/>
    <mergeCell ref="C5:C7"/>
    <mergeCell ref="D5:D7"/>
    <mergeCell ref="E5:E7"/>
    <mergeCell ref="G5:J5"/>
    <mergeCell ref="E8:E9"/>
    <mergeCell ref="A19:A21"/>
    <mergeCell ref="B19:B21"/>
    <mergeCell ref="C19:C21"/>
    <mergeCell ref="D19:D21"/>
    <mergeCell ref="E19:E21"/>
  </mergeCells>
  <pageMargins left="0.59055118110236215" right="0.59055118110236215" top="1.1811023622047243" bottom="0.5905511811023621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workbookViewId="0">
      <selection activeCell="M20" sqref="M20"/>
    </sheetView>
  </sheetViews>
  <sheetFormatPr defaultRowHeight="14.25" x14ac:dyDescent="0.2"/>
  <cols>
    <col min="1" max="1" width="2" style="1" customWidth="1"/>
    <col min="2" max="2" width="14.25" style="1" customWidth="1"/>
    <col min="3" max="3" width="14.375" style="1" customWidth="1"/>
    <col min="4" max="4" width="22.625" style="1" customWidth="1"/>
    <col min="5" max="5" width="11" style="1" customWidth="1"/>
    <col min="6" max="6" width="10.5" style="1" customWidth="1"/>
    <col min="7" max="7" width="10.625" style="1" customWidth="1"/>
    <col min="8" max="8" width="10.375" style="1" customWidth="1"/>
    <col min="9" max="9" width="7.375" style="1" customWidth="1"/>
    <col min="10" max="10" width="10.75" style="1" customWidth="1"/>
    <col min="11" max="11" width="9.5" style="77" customWidth="1"/>
    <col min="12" max="255" width="9" style="1"/>
    <col min="256" max="256" width="2" style="1" customWidth="1"/>
    <col min="257" max="257" width="14.625" style="1" customWidth="1"/>
    <col min="258" max="258" width="14.375" style="1" customWidth="1"/>
    <col min="259" max="259" width="20" style="1" customWidth="1"/>
    <col min="260" max="260" width="11" style="1" customWidth="1"/>
    <col min="261" max="261" width="10.5" style="1" customWidth="1"/>
    <col min="262" max="262" width="10.625" style="1" customWidth="1"/>
    <col min="263" max="263" width="10.375" style="1" customWidth="1"/>
    <col min="264" max="264" width="7.375" style="1" customWidth="1"/>
    <col min="265" max="265" width="10.75" style="1" customWidth="1"/>
    <col min="266" max="266" width="8" style="1" customWidth="1"/>
    <col min="267" max="511" width="9" style="1"/>
    <col min="512" max="512" width="2" style="1" customWidth="1"/>
    <col min="513" max="513" width="14.625" style="1" customWidth="1"/>
    <col min="514" max="514" width="14.375" style="1" customWidth="1"/>
    <col min="515" max="515" width="20" style="1" customWidth="1"/>
    <col min="516" max="516" width="11" style="1" customWidth="1"/>
    <col min="517" max="517" width="10.5" style="1" customWidth="1"/>
    <col min="518" max="518" width="10.625" style="1" customWidth="1"/>
    <col min="519" max="519" width="10.375" style="1" customWidth="1"/>
    <col min="520" max="520" width="7.375" style="1" customWidth="1"/>
    <col min="521" max="521" width="10.75" style="1" customWidth="1"/>
    <col min="522" max="522" width="8" style="1" customWidth="1"/>
    <col min="523" max="767" width="9" style="1"/>
    <col min="768" max="768" width="2" style="1" customWidth="1"/>
    <col min="769" max="769" width="14.625" style="1" customWidth="1"/>
    <col min="770" max="770" width="14.375" style="1" customWidth="1"/>
    <col min="771" max="771" width="20" style="1" customWidth="1"/>
    <col min="772" max="772" width="11" style="1" customWidth="1"/>
    <col min="773" max="773" width="10.5" style="1" customWidth="1"/>
    <col min="774" max="774" width="10.625" style="1" customWidth="1"/>
    <col min="775" max="775" width="10.375" style="1" customWidth="1"/>
    <col min="776" max="776" width="7.375" style="1" customWidth="1"/>
    <col min="777" max="777" width="10.75" style="1" customWidth="1"/>
    <col min="778" max="778" width="8" style="1" customWidth="1"/>
    <col min="779" max="1023" width="9" style="1"/>
    <col min="1024" max="1024" width="2" style="1" customWidth="1"/>
    <col min="1025" max="1025" width="14.625" style="1" customWidth="1"/>
    <col min="1026" max="1026" width="14.375" style="1" customWidth="1"/>
    <col min="1027" max="1027" width="20" style="1" customWidth="1"/>
    <col min="1028" max="1028" width="11" style="1" customWidth="1"/>
    <col min="1029" max="1029" width="10.5" style="1" customWidth="1"/>
    <col min="1030" max="1030" width="10.625" style="1" customWidth="1"/>
    <col min="1031" max="1031" width="10.375" style="1" customWidth="1"/>
    <col min="1032" max="1032" width="7.375" style="1" customWidth="1"/>
    <col min="1033" max="1033" width="10.75" style="1" customWidth="1"/>
    <col min="1034" max="1034" width="8" style="1" customWidth="1"/>
    <col min="1035" max="1279" width="9" style="1"/>
    <col min="1280" max="1280" width="2" style="1" customWidth="1"/>
    <col min="1281" max="1281" width="14.625" style="1" customWidth="1"/>
    <col min="1282" max="1282" width="14.375" style="1" customWidth="1"/>
    <col min="1283" max="1283" width="20" style="1" customWidth="1"/>
    <col min="1284" max="1284" width="11" style="1" customWidth="1"/>
    <col min="1285" max="1285" width="10.5" style="1" customWidth="1"/>
    <col min="1286" max="1286" width="10.625" style="1" customWidth="1"/>
    <col min="1287" max="1287" width="10.375" style="1" customWidth="1"/>
    <col min="1288" max="1288" width="7.375" style="1" customWidth="1"/>
    <col min="1289" max="1289" width="10.75" style="1" customWidth="1"/>
    <col min="1290" max="1290" width="8" style="1" customWidth="1"/>
    <col min="1291" max="1535" width="9" style="1"/>
    <col min="1536" max="1536" width="2" style="1" customWidth="1"/>
    <col min="1537" max="1537" width="14.625" style="1" customWidth="1"/>
    <col min="1538" max="1538" width="14.375" style="1" customWidth="1"/>
    <col min="1539" max="1539" width="20" style="1" customWidth="1"/>
    <col min="1540" max="1540" width="11" style="1" customWidth="1"/>
    <col min="1541" max="1541" width="10.5" style="1" customWidth="1"/>
    <col min="1542" max="1542" width="10.625" style="1" customWidth="1"/>
    <col min="1543" max="1543" width="10.375" style="1" customWidth="1"/>
    <col min="1544" max="1544" width="7.375" style="1" customWidth="1"/>
    <col min="1545" max="1545" width="10.75" style="1" customWidth="1"/>
    <col min="1546" max="1546" width="8" style="1" customWidth="1"/>
    <col min="1547" max="1791" width="9" style="1"/>
    <col min="1792" max="1792" width="2" style="1" customWidth="1"/>
    <col min="1793" max="1793" width="14.625" style="1" customWidth="1"/>
    <col min="1794" max="1794" width="14.375" style="1" customWidth="1"/>
    <col min="1795" max="1795" width="20" style="1" customWidth="1"/>
    <col min="1796" max="1796" width="11" style="1" customWidth="1"/>
    <col min="1797" max="1797" width="10.5" style="1" customWidth="1"/>
    <col min="1798" max="1798" width="10.625" style="1" customWidth="1"/>
    <col min="1799" max="1799" width="10.375" style="1" customWidth="1"/>
    <col min="1800" max="1800" width="7.375" style="1" customWidth="1"/>
    <col min="1801" max="1801" width="10.75" style="1" customWidth="1"/>
    <col min="1802" max="1802" width="8" style="1" customWidth="1"/>
    <col min="1803" max="2047" width="9" style="1"/>
    <col min="2048" max="2048" width="2" style="1" customWidth="1"/>
    <col min="2049" max="2049" width="14.625" style="1" customWidth="1"/>
    <col min="2050" max="2050" width="14.375" style="1" customWidth="1"/>
    <col min="2051" max="2051" width="20" style="1" customWidth="1"/>
    <col min="2052" max="2052" width="11" style="1" customWidth="1"/>
    <col min="2053" max="2053" width="10.5" style="1" customWidth="1"/>
    <col min="2054" max="2054" width="10.625" style="1" customWidth="1"/>
    <col min="2055" max="2055" width="10.375" style="1" customWidth="1"/>
    <col min="2056" max="2056" width="7.375" style="1" customWidth="1"/>
    <col min="2057" max="2057" width="10.75" style="1" customWidth="1"/>
    <col min="2058" max="2058" width="8" style="1" customWidth="1"/>
    <col min="2059" max="2303" width="9" style="1"/>
    <col min="2304" max="2304" width="2" style="1" customWidth="1"/>
    <col min="2305" max="2305" width="14.625" style="1" customWidth="1"/>
    <col min="2306" max="2306" width="14.375" style="1" customWidth="1"/>
    <col min="2307" max="2307" width="20" style="1" customWidth="1"/>
    <col min="2308" max="2308" width="11" style="1" customWidth="1"/>
    <col min="2309" max="2309" width="10.5" style="1" customWidth="1"/>
    <col min="2310" max="2310" width="10.625" style="1" customWidth="1"/>
    <col min="2311" max="2311" width="10.375" style="1" customWidth="1"/>
    <col min="2312" max="2312" width="7.375" style="1" customWidth="1"/>
    <col min="2313" max="2313" width="10.75" style="1" customWidth="1"/>
    <col min="2314" max="2314" width="8" style="1" customWidth="1"/>
    <col min="2315" max="2559" width="9" style="1"/>
    <col min="2560" max="2560" width="2" style="1" customWidth="1"/>
    <col min="2561" max="2561" width="14.625" style="1" customWidth="1"/>
    <col min="2562" max="2562" width="14.375" style="1" customWidth="1"/>
    <col min="2563" max="2563" width="20" style="1" customWidth="1"/>
    <col min="2564" max="2564" width="11" style="1" customWidth="1"/>
    <col min="2565" max="2565" width="10.5" style="1" customWidth="1"/>
    <col min="2566" max="2566" width="10.625" style="1" customWidth="1"/>
    <col min="2567" max="2567" width="10.375" style="1" customWidth="1"/>
    <col min="2568" max="2568" width="7.375" style="1" customWidth="1"/>
    <col min="2569" max="2569" width="10.75" style="1" customWidth="1"/>
    <col min="2570" max="2570" width="8" style="1" customWidth="1"/>
    <col min="2571" max="2815" width="9" style="1"/>
    <col min="2816" max="2816" width="2" style="1" customWidth="1"/>
    <col min="2817" max="2817" width="14.625" style="1" customWidth="1"/>
    <col min="2818" max="2818" width="14.375" style="1" customWidth="1"/>
    <col min="2819" max="2819" width="20" style="1" customWidth="1"/>
    <col min="2820" max="2820" width="11" style="1" customWidth="1"/>
    <col min="2821" max="2821" width="10.5" style="1" customWidth="1"/>
    <col min="2822" max="2822" width="10.625" style="1" customWidth="1"/>
    <col min="2823" max="2823" width="10.375" style="1" customWidth="1"/>
    <col min="2824" max="2824" width="7.375" style="1" customWidth="1"/>
    <col min="2825" max="2825" width="10.75" style="1" customWidth="1"/>
    <col min="2826" max="2826" width="8" style="1" customWidth="1"/>
    <col min="2827" max="3071" width="9" style="1"/>
    <col min="3072" max="3072" width="2" style="1" customWidth="1"/>
    <col min="3073" max="3073" width="14.625" style="1" customWidth="1"/>
    <col min="3074" max="3074" width="14.375" style="1" customWidth="1"/>
    <col min="3075" max="3075" width="20" style="1" customWidth="1"/>
    <col min="3076" max="3076" width="11" style="1" customWidth="1"/>
    <col min="3077" max="3077" width="10.5" style="1" customWidth="1"/>
    <col min="3078" max="3078" width="10.625" style="1" customWidth="1"/>
    <col min="3079" max="3079" width="10.375" style="1" customWidth="1"/>
    <col min="3080" max="3080" width="7.375" style="1" customWidth="1"/>
    <col min="3081" max="3081" width="10.75" style="1" customWidth="1"/>
    <col min="3082" max="3082" width="8" style="1" customWidth="1"/>
    <col min="3083" max="3327" width="9" style="1"/>
    <col min="3328" max="3328" width="2" style="1" customWidth="1"/>
    <col min="3329" max="3329" width="14.625" style="1" customWidth="1"/>
    <col min="3330" max="3330" width="14.375" style="1" customWidth="1"/>
    <col min="3331" max="3331" width="20" style="1" customWidth="1"/>
    <col min="3332" max="3332" width="11" style="1" customWidth="1"/>
    <col min="3333" max="3333" width="10.5" style="1" customWidth="1"/>
    <col min="3334" max="3334" width="10.625" style="1" customWidth="1"/>
    <col min="3335" max="3335" width="10.375" style="1" customWidth="1"/>
    <col min="3336" max="3336" width="7.375" style="1" customWidth="1"/>
    <col min="3337" max="3337" width="10.75" style="1" customWidth="1"/>
    <col min="3338" max="3338" width="8" style="1" customWidth="1"/>
    <col min="3339" max="3583" width="9" style="1"/>
    <col min="3584" max="3584" width="2" style="1" customWidth="1"/>
    <col min="3585" max="3585" width="14.625" style="1" customWidth="1"/>
    <col min="3586" max="3586" width="14.375" style="1" customWidth="1"/>
    <col min="3587" max="3587" width="20" style="1" customWidth="1"/>
    <col min="3588" max="3588" width="11" style="1" customWidth="1"/>
    <col min="3589" max="3589" width="10.5" style="1" customWidth="1"/>
    <col min="3590" max="3590" width="10.625" style="1" customWidth="1"/>
    <col min="3591" max="3591" width="10.375" style="1" customWidth="1"/>
    <col min="3592" max="3592" width="7.375" style="1" customWidth="1"/>
    <col min="3593" max="3593" width="10.75" style="1" customWidth="1"/>
    <col min="3594" max="3594" width="8" style="1" customWidth="1"/>
    <col min="3595" max="3839" width="9" style="1"/>
    <col min="3840" max="3840" width="2" style="1" customWidth="1"/>
    <col min="3841" max="3841" width="14.625" style="1" customWidth="1"/>
    <col min="3842" max="3842" width="14.375" style="1" customWidth="1"/>
    <col min="3843" max="3843" width="20" style="1" customWidth="1"/>
    <col min="3844" max="3844" width="11" style="1" customWidth="1"/>
    <col min="3845" max="3845" width="10.5" style="1" customWidth="1"/>
    <col min="3846" max="3846" width="10.625" style="1" customWidth="1"/>
    <col min="3847" max="3847" width="10.375" style="1" customWidth="1"/>
    <col min="3848" max="3848" width="7.375" style="1" customWidth="1"/>
    <col min="3849" max="3849" width="10.75" style="1" customWidth="1"/>
    <col min="3850" max="3850" width="8" style="1" customWidth="1"/>
    <col min="3851" max="4095" width="9" style="1"/>
    <col min="4096" max="4096" width="2" style="1" customWidth="1"/>
    <col min="4097" max="4097" width="14.625" style="1" customWidth="1"/>
    <col min="4098" max="4098" width="14.375" style="1" customWidth="1"/>
    <col min="4099" max="4099" width="20" style="1" customWidth="1"/>
    <col min="4100" max="4100" width="11" style="1" customWidth="1"/>
    <col min="4101" max="4101" width="10.5" style="1" customWidth="1"/>
    <col min="4102" max="4102" width="10.625" style="1" customWidth="1"/>
    <col min="4103" max="4103" width="10.375" style="1" customWidth="1"/>
    <col min="4104" max="4104" width="7.375" style="1" customWidth="1"/>
    <col min="4105" max="4105" width="10.75" style="1" customWidth="1"/>
    <col min="4106" max="4106" width="8" style="1" customWidth="1"/>
    <col min="4107" max="4351" width="9" style="1"/>
    <col min="4352" max="4352" width="2" style="1" customWidth="1"/>
    <col min="4353" max="4353" width="14.625" style="1" customWidth="1"/>
    <col min="4354" max="4354" width="14.375" style="1" customWidth="1"/>
    <col min="4355" max="4355" width="20" style="1" customWidth="1"/>
    <col min="4356" max="4356" width="11" style="1" customWidth="1"/>
    <col min="4357" max="4357" width="10.5" style="1" customWidth="1"/>
    <col min="4358" max="4358" width="10.625" style="1" customWidth="1"/>
    <col min="4359" max="4359" width="10.375" style="1" customWidth="1"/>
    <col min="4360" max="4360" width="7.375" style="1" customWidth="1"/>
    <col min="4361" max="4361" width="10.75" style="1" customWidth="1"/>
    <col min="4362" max="4362" width="8" style="1" customWidth="1"/>
    <col min="4363" max="4607" width="9" style="1"/>
    <col min="4608" max="4608" width="2" style="1" customWidth="1"/>
    <col min="4609" max="4609" width="14.625" style="1" customWidth="1"/>
    <col min="4610" max="4610" width="14.375" style="1" customWidth="1"/>
    <col min="4611" max="4611" width="20" style="1" customWidth="1"/>
    <col min="4612" max="4612" width="11" style="1" customWidth="1"/>
    <col min="4613" max="4613" width="10.5" style="1" customWidth="1"/>
    <col min="4614" max="4614" width="10.625" style="1" customWidth="1"/>
    <col min="4615" max="4615" width="10.375" style="1" customWidth="1"/>
    <col min="4616" max="4616" width="7.375" style="1" customWidth="1"/>
    <col min="4617" max="4617" width="10.75" style="1" customWidth="1"/>
    <col min="4618" max="4618" width="8" style="1" customWidth="1"/>
    <col min="4619" max="4863" width="9" style="1"/>
    <col min="4864" max="4864" width="2" style="1" customWidth="1"/>
    <col min="4865" max="4865" width="14.625" style="1" customWidth="1"/>
    <col min="4866" max="4866" width="14.375" style="1" customWidth="1"/>
    <col min="4867" max="4867" width="20" style="1" customWidth="1"/>
    <col min="4868" max="4868" width="11" style="1" customWidth="1"/>
    <col min="4869" max="4869" width="10.5" style="1" customWidth="1"/>
    <col min="4870" max="4870" width="10.625" style="1" customWidth="1"/>
    <col min="4871" max="4871" width="10.375" style="1" customWidth="1"/>
    <col min="4872" max="4872" width="7.375" style="1" customWidth="1"/>
    <col min="4873" max="4873" width="10.75" style="1" customWidth="1"/>
    <col min="4874" max="4874" width="8" style="1" customWidth="1"/>
    <col min="4875" max="5119" width="9" style="1"/>
    <col min="5120" max="5120" width="2" style="1" customWidth="1"/>
    <col min="5121" max="5121" width="14.625" style="1" customWidth="1"/>
    <col min="5122" max="5122" width="14.375" style="1" customWidth="1"/>
    <col min="5123" max="5123" width="20" style="1" customWidth="1"/>
    <col min="5124" max="5124" width="11" style="1" customWidth="1"/>
    <col min="5125" max="5125" width="10.5" style="1" customWidth="1"/>
    <col min="5126" max="5126" width="10.625" style="1" customWidth="1"/>
    <col min="5127" max="5127" width="10.375" style="1" customWidth="1"/>
    <col min="5128" max="5128" width="7.375" style="1" customWidth="1"/>
    <col min="5129" max="5129" width="10.75" style="1" customWidth="1"/>
    <col min="5130" max="5130" width="8" style="1" customWidth="1"/>
    <col min="5131" max="5375" width="9" style="1"/>
    <col min="5376" max="5376" width="2" style="1" customWidth="1"/>
    <col min="5377" max="5377" width="14.625" style="1" customWidth="1"/>
    <col min="5378" max="5378" width="14.375" style="1" customWidth="1"/>
    <col min="5379" max="5379" width="20" style="1" customWidth="1"/>
    <col min="5380" max="5380" width="11" style="1" customWidth="1"/>
    <col min="5381" max="5381" width="10.5" style="1" customWidth="1"/>
    <col min="5382" max="5382" width="10.625" style="1" customWidth="1"/>
    <col min="5383" max="5383" width="10.375" style="1" customWidth="1"/>
    <col min="5384" max="5384" width="7.375" style="1" customWidth="1"/>
    <col min="5385" max="5385" width="10.75" style="1" customWidth="1"/>
    <col min="5386" max="5386" width="8" style="1" customWidth="1"/>
    <col min="5387" max="5631" width="9" style="1"/>
    <col min="5632" max="5632" width="2" style="1" customWidth="1"/>
    <col min="5633" max="5633" width="14.625" style="1" customWidth="1"/>
    <col min="5634" max="5634" width="14.375" style="1" customWidth="1"/>
    <col min="5635" max="5635" width="20" style="1" customWidth="1"/>
    <col min="5636" max="5636" width="11" style="1" customWidth="1"/>
    <col min="5637" max="5637" width="10.5" style="1" customWidth="1"/>
    <col min="5638" max="5638" width="10.625" style="1" customWidth="1"/>
    <col min="5639" max="5639" width="10.375" style="1" customWidth="1"/>
    <col min="5640" max="5640" width="7.375" style="1" customWidth="1"/>
    <col min="5641" max="5641" width="10.75" style="1" customWidth="1"/>
    <col min="5642" max="5642" width="8" style="1" customWidth="1"/>
    <col min="5643" max="5887" width="9" style="1"/>
    <col min="5888" max="5888" width="2" style="1" customWidth="1"/>
    <col min="5889" max="5889" width="14.625" style="1" customWidth="1"/>
    <col min="5890" max="5890" width="14.375" style="1" customWidth="1"/>
    <col min="5891" max="5891" width="20" style="1" customWidth="1"/>
    <col min="5892" max="5892" width="11" style="1" customWidth="1"/>
    <col min="5893" max="5893" width="10.5" style="1" customWidth="1"/>
    <col min="5894" max="5894" width="10.625" style="1" customWidth="1"/>
    <col min="5895" max="5895" width="10.375" style="1" customWidth="1"/>
    <col min="5896" max="5896" width="7.375" style="1" customWidth="1"/>
    <col min="5897" max="5897" width="10.75" style="1" customWidth="1"/>
    <col min="5898" max="5898" width="8" style="1" customWidth="1"/>
    <col min="5899" max="6143" width="9" style="1"/>
    <col min="6144" max="6144" width="2" style="1" customWidth="1"/>
    <col min="6145" max="6145" width="14.625" style="1" customWidth="1"/>
    <col min="6146" max="6146" width="14.375" style="1" customWidth="1"/>
    <col min="6147" max="6147" width="20" style="1" customWidth="1"/>
    <col min="6148" max="6148" width="11" style="1" customWidth="1"/>
    <col min="6149" max="6149" width="10.5" style="1" customWidth="1"/>
    <col min="6150" max="6150" width="10.625" style="1" customWidth="1"/>
    <col min="6151" max="6151" width="10.375" style="1" customWidth="1"/>
    <col min="6152" max="6152" width="7.375" style="1" customWidth="1"/>
    <col min="6153" max="6153" width="10.75" style="1" customWidth="1"/>
    <col min="6154" max="6154" width="8" style="1" customWidth="1"/>
    <col min="6155" max="6399" width="9" style="1"/>
    <col min="6400" max="6400" width="2" style="1" customWidth="1"/>
    <col min="6401" max="6401" width="14.625" style="1" customWidth="1"/>
    <col min="6402" max="6402" width="14.375" style="1" customWidth="1"/>
    <col min="6403" max="6403" width="20" style="1" customWidth="1"/>
    <col min="6404" max="6404" width="11" style="1" customWidth="1"/>
    <col min="6405" max="6405" width="10.5" style="1" customWidth="1"/>
    <col min="6406" max="6406" width="10.625" style="1" customWidth="1"/>
    <col min="6407" max="6407" width="10.375" style="1" customWidth="1"/>
    <col min="6408" max="6408" width="7.375" style="1" customWidth="1"/>
    <col min="6409" max="6409" width="10.75" style="1" customWidth="1"/>
    <col min="6410" max="6410" width="8" style="1" customWidth="1"/>
    <col min="6411" max="6655" width="9" style="1"/>
    <col min="6656" max="6656" width="2" style="1" customWidth="1"/>
    <col min="6657" max="6657" width="14.625" style="1" customWidth="1"/>
    <col min="6658" max="6658" width="14.375" style="1" customWidth="1"/>
    <col min="6659" max="6659" width="20" style="1" customWidth="1"/>
    <col min="6660" max="6660" width="11" style="1" customWidth="1"/>
    <col min="6661" max="6661" width="10.5" style="1" customWidth="1"/>
    <col min="6662" max="6662" width="10.625" style="1" customWidth="1"/>
    <col min="6663" max="6663" width="10.375" style="1" customWidth="1"/>
    <col min="6664" max="6664" width="7.375" style="1" customWidth="1"/>
    <col min="6665" max="6665" width="10.75" style="1" customWidth="1"/>
    <col min="6666" max="6666" width="8" style="1" customWidth="1"/>
    <col min="6667" max="6911" width="9" style="1"/>
    <col min="6912" max="6912" width="2" style="1" customWidth="1"/>
    <col min="6913" max="6913" width="14.625" style="1" customWidth="1"/>
    <col min="6914" max="6914" width="14.375" style="1" customWidth="1"/>
    <col min="6915" max="6915" width="20" style="1" customWidth="1"/>
    <col min="6916" max="6916" width="11" style="1" customWidth="1"/>
    <col min="6917" max="6917" width="10.5" style="1" customWidth="1"/>
    <col min="6918" max="6918" width="10.625" style="1" customWidth="1"/>
    <col min="6919" max="6919" width="10.375" style="1" customWidth="1"/>
    <col min="6920" max="6920" width="7.375" style="1" customWidth="1"/>
    <col min="6921" max="6921" width="10.75" style="1" customWidth="1"/>
    <col min="6922" max="6922" width="8" style="1" customWidth="1"/>
    <col min="6923" max="7167" width="9" style="1"/>
    <col min="7168" max="7168" width="2" style="1" customWidth="1"/>
    <col min="7169" max="7169" width="14.625" style="1" customWidth="1"/>
    <col min="7170" max="7170" width="14.375" style="1" customWidth="1"/>
    <col min="7171" max="7171" width="20" style="1" customWidth="1"/>
    <col min="7172" max="7172" width="11" style="1" customWidth="1"/>
    <col min="7173" max="7173" width="10.5" style="1" customWidth="1"/>
    <col min="7174" max="7174" width="10.625" style="1" customWidth="1"/>
    <col min="7175" max="7175" width="10.375" style="1" customWidth="1"/>
    <col min="7176" max="7176" width="7.375" style="1" customWidth="1"/>
    <col min="7177" max="7177" width="10.75" style="1" customWidth="1"/>
    <col min="7178" max="7178" width="8" style="1" customWidth="1"/>
    <col min="7179" max="7423" width="9" style="1"/>
    <col min="7424" max="7424" width="2" style="1" customWidth="1"/>
    <col min="7425" max="7425" width="14.625" style="1" customWidth="1"/>
    <col min="7426" max="7426" width="14.375" style="1" customWidth="1"/>
    <col min="7427" max="7427" width="20" style="1" customWidth="1"/>
    <col min="7428" max="7428" width="11" style="1" customWidth="1"/>
    <col min="7429" max="7429" width="10.5" style="1" customWidth="1"/>
    <col min="7430" max="7430" width="10.625" style="1" customWidth="1"/>
    <col min="7431" max="7431" width="10.375" style="1" customWidth="1"/>
    <col min="7432" max="7432" width="7.375" style="1" customWidth="1"/>
    <col min="7433" max="7433" width="10.75" style="1" customWidth="1"/>
    <col min="7434" max="7434" width="8" style="1" customWidth="1"/>
    <col min="7435" max="7679" width="9" style="1"/>
    <col min="7680" max="7680" width="2" style="1" customWidth="1"/>
    <col min="7681" max="7681" width="14.625" style="1" customWidth="1"/>
    <col min="7682" max="7682" width="14.375" style="1" customWidth="1"/>
    <col min="7683" max="7683" width="20" style="1" customWidth="1"/>
    <col min="7684" max="7684" width="11" style="1" customWidth="1"/>
    <col min="7685" max="7685" width="10.5" style="1" customWidth="1"/>
    <col min="7686" max="7686" width="10.625" style="1" customWidth="1"/>
    <col min="7687" max="7687" width="10.375" style="1" customWidth="1"/>
    <col min="7688" max="7688" width="7.375" style="1" customWidth="1"/>
    <col min="7689" max="7689" width="10.75" style="1" customWidth="1"/>
    <col min="7690" max="7690" width="8" style="1" customWidth="1"/>
    <col min="7691" max="7935" width="9" style="1"/>
    <col min="7936" max="7936" width="2" style="1" customWidth="1"/>
    <col min="7937" max="7937" width="14.625" style="1" customWidth="1"/>
    <col min="7938" max="7938" width="14.375" style="1" customWidth="1"/>
    <col min="7939" max="7939" width="20" style="1" customWidth="1"/>
    <col min="7940" max="7940" width="11" style="1" customWidth="1"/>
    <col min="7941" max="7941" width="10.5" style="1" customWidth="1"/>
    <col min="7942" max="7942" width="10.625" style="1" customWidth="1"/>
    <col min="7943" max="7943" width="10.375" style="1" customWidth="1"/>
    <col min="7944" max="7944" width="7.375" style="1" customWidth="1"/>
    <col min="7945" max="7945" width="10.75" style="1" customWidth="1"/>
    <col min="7946" max="7946" width="8" style="1" customWidth="1"/>
    <col min="7947" max="8191" width="9" style="1"/>
    <col min="8192" max="8192" width="2" style="1" customWidth="1"/>
    <col min="8193" max="8193" width="14.625" style="1" customWidth="1"/>
    <col min="8194" max="8194" width="14.375" style="1" customWidth="1"/>
    <col min="8195" max="8195" width="20" style="1" customWidth="1"/>
    <col min="8196" max="8196" width="11" style="1" customWidth="1"/>
    <col min="8197" max="8197" width="10.5" style="1" customWidth="1"/>
    <col min="8198" max="8198" width="10.625" style="1" customWidth="1"/>
    <col min="8199" max="8199" width="10.375" style="1" customWidth="1"/>
    <col min="8200" max="8200" width="7.375" style="1" customWidth="1"/>
    <col min="8201" max="8201" width="10.75" style="1" customWidth="1"/>
    <col min="8202" max="8202" width="8" style="1" customWidth="1"/>
    <col min="8203" max="8447" width="9" style="1"/>
    <col min="8448" max="8448" width="2" style="1" customWidth="1"/>
    <col min="8449" max="8449" width="14.625" style="1" customWidth="1"/>
    <col min="8450" max="8450" width="14.375" style="1" customWidth="1"/>
    <col min="8451" max="8451" width="20" style="1" customWidth="1"/>
    <col min="8452" max="8452" width="11" style="1" customWidth="1"/>
    <col min="8453" max="8453" width="10.5" style="1" customWidth="1"/>
    <col min="8454" max="8454" width="10.625" style="1" customWidth="1"/>
    <col min="8455" max="8455" width="10.375" style="1" customWidth="1"/>
    <col min="8456" max="8456" width="7.375" style="1" customWidth="1"/>
    <col min="8457" max="8457" width="10.75" style="1" customWidth="1"/>
    <col min="8458" max="8458" width="8" style="1" customWidth="1"/>
    <col min="8459" max="8703" width="9" style="1"/>
    <col min="8704" max="8704" width="2" style="1" customWidth="1"/>
    <col min="8705" max="8705" width="14.625" style="1" customWidth="1"/>
    <col min="8706" max="8706" width="14.375" style="1" customWidth="1"/>
    <col min="8707" max="8707" width="20" style="1" customWidth="1"/>
    <col min="8708" max="8708" width="11" style="1" customWidth="1"/>
    <col min="8709" max="8709" width="10.5" style="1" customWidth="1"/>
    <col min="8710" max="8710" width="10.625" style="1" customWidth="1"/>
    <col min="8711" max="8711" width="10.375" style="1" customWidth="1"/>
    <col min="8712" max="8712" width="7.375" style="1" customWidth="1"/>
    <col min="8713" max="8713" width="10.75" style="1" customWidth="1"/>
    <col min="8714" max="8714" width="8" style="1" customWidth="1"/>
    <col min="8715" max="8959" width="9" style="1"/>
    <col min="8960" max="8960" width="2" style="1" customWidth="1"/>
    <col min="8961" max="8961" width="14.625" style="1" customWidth="1"/>
    <col min="8962" max="8962" width="14.375" style="1" customWidth="1"/>
    <col min="8963" max="8963" width="20" style="1" customWidth="1"/>
    <col min="8964" max="8964" width="11" style="1" customWidth="1"/>
    <col min="8965" max="8965" width="10.5" style="1" customWidth="1"/>
    <col min="8966" max="8966" width="10.625" style="1" customWidth="1"/>
    <col min="8967" max="8967" width="10.375" style="1" customWidth="1"/>
    <col min="8968" max="8968" width="7.375" style="1" customWidth="1"/>
    <col min="8969" max="8969" width="10.75" style="1" customWidth="1"/>
    <col min="8970" max="8970" width="8" style="1" customWidth="1"/>
    <col min="8971" max="9215" width="9" style="1"/>
    <col min="9216" max="9216" width="2" style="1" customWidth="1"/>
    <col min="9217" max="9217" width="14.625" style="1" customWidth="1"/>
    <col min="9218" max="9218" width="14.375" style="1" customWidth="1"/>
    <col min="9219" max="9219" width="20" style="1" customWidth="1"/>
    <col min="9220" max="9220" width="11" style="1" customWidth="1"/>
    <col min="9221" max="9221" width="10.5" style="1" customWidth="1"/>
    <col min="9222" max="9222" width="10.625" style="1" customWidth="1"/>
    <col min="9223" max="9223" width="10.375" style="1" customWidth="1"/>
    <col min="9224" max="9224" width="7.375" style="1" customWidth="1"/>
    <col min="9225" max="9225" width="10.75" style="1" customWidth="1"/>
    <col min="9226" max="9226" width="8" style="1" customWidth="1"/>
    <col min="9227" max="9471" width="9" style="1"/>
    <col min="9472" max="9472" width="2" style="1" customWidth="1"/>
    <col min="9473" max="9473" width="14.625" style="1" customWidth="1"/>
    <col min="9474" max="9474" width="14.375" style="1" customWidth="1"/>
    <col min="9475" max="9475" width="20" style="1" customWidth="1"/>
    <col min="9476" max="9476" width="11" style="1" customWidth="1"/>
    <col min="9477" max="9477" width="10.5" style="1" customWidth="1"/>
    <col min="9478" max="9478" width="10.625" style="1" customWidth="1"/>
    <col min="9479" max="9479" width="10.375" style="1" customWidth="1"/>
    <col min="9480" max="9480" width="7.375" style="1" customWidth="1"/>
    <col min="9481" max="9481" width="10.75" style="1" customWidth="1"/>
    <col min="9482" max="9482" width="8" style="1" customWidth="1"/>
    <col min="9483" max="9727" width="9" style="1"/>
    <col min="9728" max="9728" width="2" style="1" customWidth="1"/>
    <col min="9729" max="9729" width="14.625" style="1" customWidth="1"/>
    <col min="9730" max="9730" width="14.375" style="1" customWidth="1"/>
    <col min="9731" max="9731" width="20" style="1" customWidth="1"/>
    <col min="9732" max="9732" width="11" style="1" customWidth="1"/>
    <col min="9733" max="9733" width="10.5" style="1" customWidth="1"/>
    <col min="9734" max="9734" width="10.625" style="1" customWidth="1"/>
    <col min="9735" max="9735" width="10.375" style="1" customWidth="1"/>
    <col min="9736" max="9736" width="7.375" style="1" customWidth="1"/>
    <col min="9737" max="9737" width="10.75" style="1" customWidth="1"/>
    <col min="9738" max="9738" width="8" style="1" customWidth="1"/>
    <col min="9739" max="9983" width="9" style="1"/>
    <col min="9984" max="9984" width="2" style="1" customWidth="1"/>
    <col min="9985" max="9985" width="14.625" style="1" customWidth="1"/>
    <col min="9986" max="9986" width="14.375" style="1" customWidth="1"/>
    <col min="9987" max="9987" width="20" style="1" customWidth="1"/>
    <col min="9988" max="9988" width="11" style="1" customWidth="1"/>
    <col min="9989" max="9989" width="10.5" style="1" customWidth="1"/>
    <col min="9990" max="9990" width="10.625" style="1" customWidth="1"/>
    <col min="9991" max="9991" width="10.375" style="1" customWidth="1"/>
    <col min="9992" max="9992" width="7.375" style="1" customWidth="1"/>
    <col min="9993" max="9993" width="10.75" style="1" customWidth="1"/>
    <col min="9994" max="9994" width="8" style="1" customWidth="1"/>
    <col min="9995" max="10239" width="9" style="1"/>
    <col min="10240" max="10240" width="2" style="1" customWidth="1"/>
    <col min="10241" max="10241" width="14.625" style="1" customWidth="1"/>
    <col min="10242" max="10242" width="14.375" style="1" customWidth="1"/>
    <col min="10243" max="10243" width="20" style="1" customWidth="1"/>
    <col min="10244" max="10244" width="11" style="1" customWidth="1"/>
    <col min="10245" max="10245" width="10.5" style="1" customWidth="1"/>
    <col min="10246" max="10246" width="10.625" style="1" customWidth="1"/>
    <col min="10247" max="10247" width="10.375" style="1" customWidth="1"/>
    <col min="10248" max="10248" width="7.375" style="1" customWidth="1"/>
    <col min="10249" max="10249" width="10.75" style="1" customWidth="1"/>
    <col min="10250" max="10250" width="8" style="1" customWidth="1"/>
    <col min="10251" max="10495" width="9" style="1"/>
    <col min="10496" max="10496" width="2" style="1" customWidth="1"/>
    <col min="10497" max="10497" width="14.625" style="1" customWidth="1"/>
    <col min="10498" max="10498" width="14.375" style="1" customWidth="1"/>
    <col min="10499" max="10499" width="20" style="1" customWidth="1"/>
    <col min="10500" max="10500" width="11" style="1" customWidth="1"/>
    <col min="10501" max="10501" width="10.5" style="1" customWidth="1"/>
    <col min="10502" max="10502" width="10.625" style="1" customWidth="1"/>
    <col min="10503" max="10503" width="10.375" style="1" customWidth="1"/>
    <col min="10504" max="10504" width="7.375" style="1" customWidth="1"/>
    <col min="10505" max="10505" width="10.75" style="1" customWidth="1"/>
    <col min="10506" max="10506" width="8" style="1" customWidth="1"/>
    <col min="10507" max="10751" width="9" style="1"/>
    <col min="10752" max="10752" width="2" style="1" customWidth="1"/>
    <col min="10753" max="10753" width="14.625" style="1" customWidth="1"/>
    <col min="10754" max="10754" width="14.375" style="1" customWidth="1"/>
    <col min="10755" max="10755" width="20" style="1" customWidth="1"/>
    <col min="10756" max="10756" width="11" style="1" customWidth="1"/>
    <col min="10757" max="10757" width="10.5" style="1" customWidth="1"/>
    <col min="10758" max="10758" width="10.625" style="1" customWidth="1"/>
    <col min="10759" max="10759" width="10.375" style="1" customWidth="1"/>
    <col min="10760" max="10760" width="7.375" style="1" customWidth="1"/>
    <col min="10761" max="10761" width="10.75" style="1" customWidth="1"/>
    <col min="10762" max="10762" width="8" style="1" customWidth="1"/>
    <col min="10763" max="11007" width="9" style="1"/>
    <col min="11008" max="11008" width="2" style="1" customWidth="1"/>
    <col min="11009" max="11009" width="14.625" style="1" customWidth="1"/>
    <col min="11010" max="11010" width="14.375" style="1" customWidth="1"/>
    <col min="11011" max="11011" width="20" style="1" customWidth="1"/>
    <col min="11012" max="11012" width="11" style="1" customWidth="1"/>
    <col min="11013" max="11013" width="10.5" style="1" customWidth="1"/>
    <col min="11014" max="11014" width="10.625" style="1" customWidth="1"/>
    <col min="11015" max="11015" width="10.375" style="1" customWidth="1"/>
    <col min="11016" max="11016" width="7.375" style="1" customWidth="1"/>
    <col min="11017" max="11017" width="10.75" style="1" customWidth="1"/>
    <col min="11018" max="11018" width="8" style="1" customWidth="1"/>
    <col min="11019" max="11263" width="9" style="1"/>
    <col min="11264" max="11264" width="2" style="1" customWidth="1"/>
    <col min="11265" max="11265" width="14.625" style="1" customWidth="1"/>
    <col min="11266" max="11266" width="14.375" style="1" customWidth="1"/>
    <col min="11267" max="11267" width="20" style="1" customWidth="1"/>
    <col min="11268" max="11268" width="11" style="1" customWidth="1"/>
    <col min="11269" max="11269" width="10.5" style="1" customWidth="1"/>
    <col min="11270" max="11270" width="10.625" style="1" customWidth="1"/>
    <col min="11271" max="11271" width="10.375" style="1" customWidth="1"/>
    <col min="11272" max="11272" width="7.375" style="1" customWidth="1"/>
    <col min="11273" max="11273" width="10.75" style="1" customWidth="1"/>
    <col min="11274" max="11274" width="8" style="1" customWidth="1"/>
    <col min="11275" max="11519" width="9" style="1"/>
    <col min="11520" max="11520" width="2" style="1" customWidth="1"/>
    <col min="11521" max="11521" width="14.625" style="1" customWidth="1"/>
    <col min="11522" max="11522" width="14.375" style="1" customWidth="1"/>
    <col min="11523" max="11523" width="20" style="1" customWidth="1"/>
    <col min="11524" max="11524" width="11" style="1" customWidth="1"/>
    <col min="11525" max="11525" width="10.5" style="1" customWidth="1"/>
    <col min="11526" max="11526" width="10.625" style="1" customWidth="1"/>
    <col min="11527" max="11527" width="10.375" style="1" customWidth="1"/>
    <col min="11528" max="11528" width="7.375" style="1" customWidth="1"/>
    <col min="11529" max="11529" width="10.75" style="1" customWidth="1"/>
    <col min="11530" max="11530" width="8" style="1" customWidth="1"/>
    <col min="11531" max="11775" width="9" style="1"/>
    <col min="11776" max="11776" width="2" style="1" customWidth="1"/>
    <col min="11777" max="11777" width="14.625" style="1" customWidth="1"/>
    <col min="11778" max="11778" width="14.375" style="1" customWidth="1"/>
    <col min="11779" max="11779" width="20" style="1" customWidth="1"/>
    <col min="11780" max="11780" width="11" style="1" customWidth="1"/>
    <col min="11781" max="11781" width="10.5" style="1" customWidth="1"/>
    <col min="11782" max="11782" width="10.625" style="1" customWidth="1"/>
    <col min="11783" max="11783" width="10.375" style="1" customWidth="1"/>
    <col min="11784" max="11784" width="7.375" style="1" customWidth="1"/>
    <col min="11785" max="11785" width="10.75" style="1" customWidth="1"/>
    <col min="11786" max="11786" width="8" style="1" customWidth="1"/>
    <col min="11787" max="12031" width="9" style="1"/>
    <col min="12032" max="12032" width="2" style="1" customWidth="1"/>
    <col min="12033" max="12033" width="14.625" style="1" customWidth="1"/>
    <col min="12034" max="12034" width="14.375" style="1" customWidth="1"/>
    <col min="12035" max="12035" width="20" style="1" customWidth="1"/>
    <col min="12036" max="12036" width="11" style="1" customWidth="1"/>
    <col min="12037" max="12037" width="10.5" style="1" customWidth="1"/>
    <col min="12038" max="12038" width="10.625" style="1" customWidth="1"/>
    <col min="12039" max="12039" width="10.375" style="1" customWidth="1"/>
    <col min="12040" max="12040" width="7.375" style="1" customWidth="1"/>
    <col min="12041" max="12041" width="10.75" style="1" customWidth="1"/>
    <col min="12042" max="12042" width="8" style="1" customWidth="1"/>
    <col min="12043" max="12287" width="9" style="1"/>
    <col min="12288" max="12288" width="2" style="1" customWidth="1"/>
    <col min="12289" max="12289" width="14.625" style="1" customWidth="1"/>
    <col min="12290" max="12290" width="14.375" style="1" customWidth="1"/>
    <col min="12291" max="12291" width="20" style="1" customWidth="1"/>
    <col min="12292" max="12292" width="11" style="1" customWidth="1"/>
    <col min="12293" max="12293" width="10.5" style="1" customWidth="1"/>
    <col min="12294" max="12294" width="10.625" style="1" customWidth="1"/>
    <col min="12295" max="12295" width="10.375" style="1" customWidth="1"/>
    <col min="12296" max="12296" width="7.375" style="1" customWidth="1"/>
    <col min="12297" max="12297" width="10.75" style="1" customWidth="1"/>
    <col min="12298" max="12298" width="8" style="1" customWidth="1"/>
    <col min="12299" max="12543" width="9" style="1"/>
    <col min="12544" max="12544" width="2" style="1" customWidth="1"/>
    <col min="12545" max="12545" width="14.625" style="1" customWidth="1"/>
    <col min="12546" max="12546" width="14.375" style="1" customWidth="1"/>
    <col min="12547" max="12547" width="20" style="1" customWidth="1"/>
    <col min="12548" max="12548" width="11" style="1" customWidth="1"/>
    <col min="12549" max="12549" width="10.5" style="1" customWidth="1"/>
    <col min="12550" max="12550" width="10.625" style="1" customWidth="1"/>
    <col min="12551" max="12551" width="10.375" style="1" customWidth="1"/>
    <col min="12552" max="12552" width="7.375" style="1" customWidth="1"/>
    <col min="12553" max="12553" width="10.75" style="1" customWidth="1"/>
    <col min="12554" max="12554" width="8" style="1" customWidth="1"/>
    <col min="12555" max="12799" width="9" style="1"/>
    <col min="12800" max="12800" width="2" style="1" customWidth="1"/>
    <col min="12801" max="12801" width="14.625" style="1" customWidth="1"/>
    <col min="12802" max="12802" width="14.375" style="1" customWidth="1"/>
    <col min="12803" max="12803" width="20" style="1" customWidth="1"/>
    <col min="12804" max="12804" width="11" style="1" customWidth="1"/>
    <col min="12805" max="12805" width="10.5" style="1" customWidth="1"/>
    <col min="12806" max="12806" width="10.625" style="1" customWidth="1"/>
    <col min="12807" max="12807" width="10.375" style="1" customWidth="1"/>
    <col min="12808" max="12808" width="7.375" style="1" customWidth="1"/>
    <col min="12809" max="12809" width="10.75" style="1" customWidth="1"/>
    <col min="12810" max="12810" width="8" style="1" customWidth="1"/>
    <col min="12811" max="13055" width="9" style="1"/>
    <col min="13056" max="13056" width="2" style="1" customWidth="1"/>
    <col min="13057" max="13057" width="14.625" style="1" customWidth="1"/>
    <col min="13058" max="13058" width="14.375" style="1" customWidth="1"/>
    <col min="13059" max="13059" width="20" style="1" customWidth="1"/>
    <col min="13060" max="13060" width="11" style="1" customWidth="1"/>
    <col min="13061" max="13061" width="10.5" style="1" customWidth="1"/>
    <col min="13062" max="13062" width="10.625" style="1" customWidth="1"/>
    <col min="13063" max="13063" width="10.375" style="1" customWidth="1"/>
    <col min="13064" max="13064" width="7.375" style="1" customWidth="1"/>
    <col min="13065" max="13065" width="10.75" style="1" customWidth="1"/>
    <col min="13066" max="13066" width="8" style="1" customWidth="1"/>
    <col min="13067" max="13311" width="9" style="1"/>
    <col min="13312" max="13312" width="2" style="1" customWidth="1"/>
    <col min="13313" max="13313" width="14.625" style="1" customWidth="1"/>
    <col min="13314" max="13314" width="14.375" style="1" customWidth="1"/>
    <col min="13315" max="13315" width="20" style="1" customWidth="1"/>
    <col min="13316" max="13316" width="11" style="1" customWidth="1"/>
    <col min="13317" max="13317" width="10.5" style="1" customWidth="1"/>
    <col min="13318" max="13318" width="10.625" style="1" customWidth="1"/>
    <col min="13319" max="13319" width="10.375" style="1" customWidth="1"/>
    <col min="13320" max="13320" width="7.375" style="1" customWidth="1"/>
    <col min="13321" max="13321" width="10.75" style="1" customWidth="1"/>
    <col min="13322" max="13322" width="8" style="1" customWidth="1"/>
    <col min="13323" max="13567" width="9" style="1"/>
    <col min="13568" max="13568" width="2" style="1" customWidth="1"/>
    <col min="13569" max="13569" width="14.625" style="1" customWidth="1"/>
    <col min="13570" max="13570" width="14.375" style="1" customWidth="1"/>
    <col min="13571" max="13571" width="20" style="1" customWidth="1"/>
    <col min="13572" max="13572" width="11" style="1" customWidth="1"/>
    <col min="13573" max="13573" width="10.5" style="1" customWidth="1"/>
    <col min="13574" max="13574" width="10.625" style="1" customWidth="1"/>
    <col min="13575" max="13575" width="10.375" style="1" customWidth="1"/>
    <col min="13576" max="13576" width="7.375" style="1" customWidth="1"/>
    <col min="13577" max="13577" width="10.75" style="1" customWidth="1"/>
    <col min="13578" max="13578" width="8" style="1" customWidth="1"/>
    <col min="13579" max="13823" width="9" style="1"/>
    <col min="13824" max="13824" width="2" style="1" customWidth="1"/>
    <col min="13825" max="13825" width="14.625" style="1" customWidth="1"/>
    <col min="13826" max="13826" width="14.375" style="1" customWidth="1"/>
    <col min="13827" max="13827" width="20" style="1" customWidth="1"/>
    <col min="13828" max="13828" width="11" style="1" customWidth="1"/>
    <col min="13829" max="13829" width="10.5" style="1" customWidth="1"/>
    <col min="13830" max="13830" width="10.625" style="1" customWidth="1"/>
    <col min="13831" max="13831" width="10.375" style="1" customWidth="1"/>
    <col min="13832" max="13832" width="7.375" style="1" customWidth="1"/>
    <col min="13833" max="13833" width="10.75" style="1" customWidth="1"/>
    <col min="13834" max="13834" width="8" style="1" customWidth="1"/>
    <col min="13835" max="14079" width="9" style="1"/>
    <col min="14080" max="14080" width="2" style="1" customWidth="1"/>
    <col min="14081" max="14081" width="14.625" style="1" customWidth="1"/>
    <col min="14082" max="14082" width="14.375" style="1" customWidth="1"/>
    <col min="14083" max="14083" width="20" style="1" customWidth="1"/>
    <col min="14084" max="14084" width="11" style="1" customWidth="1"/>
    <col min="14085" max="14085" width="10.5" style="1" customWidth="1"/>
    <col min="14086" max="14086" width="10.625" style="1" customWidth="1"/>
    <col min="14087" max="14087" width="10.375" style="1" customWidth="1"/>
    <col min="14088" max="14088" width="7.375" style="1" customWidth="1"/>
    <col min="14089" max="14089" width="10.75" style="1" customWidth="1"/>
    <col min="14090" max="14090" width="8" style="1" customWidth="1"/>
    <col min="14091" max="14335" width="9" style="1"/>
    <col min="14336" max="14336" width="2" style="1" customWidth="1"/>
    <col min="14337" max="14337" width="14.625" style="1" customWidth="1"/>
    <col min="14338" max="14338" width="14.375" style="1" customWidth="1"/>
    <col min="14339" max="14339" width="20" style="1" customWidth="1"/>
    <col min="14340" max="14340" width="11" style="1" customWidth="1"/>
    <col min="14341" max="14341" width="10.5" style="1" customWidth="1"/>
    <col min="14342" max="14342" width="10.625" style="1" customWidth="1"/>
    <col min="14343" max="14343" width="10.375" style="1" customWidth="1"/>
    <col min="14344" max="14344" width="7.375" style="1" customWidth="1"/>
    <col min="14345" max="14345" width="10.75" style="1" customWidth="1"/>
    <col min="14346" max="14346" width="8" style="1" customWidth="1"/>
    <col min="14347" max="14591" width="9" style="1"/>
    <col min="14592" max="14592" width="2" style="1" customWidth="1"/>
    <col min="14593" max="14593" width="14.625" style="1" customWidth="1"/>
    <col min="14594" max="14594" width="14.375" style="1" customWidth="1"/>
    <col min="14595" max="14595" width="20" style="1" customWidth="1"/>
    <col min="14596" max="14596" width="11" style="1" customWidth="1"/>
    <col min="14597" max="14597" width="10.5" style="1" customWidth="1"/>
    <col min="14598" max="14598" width="10.625" style="1" customWidth="1"/>
    <col min="14599" max="14599" width="10.375" style="1" customWidth="1"/>
    <col min="14600" max="14600" width="7.375" style="1" customWidth="1"/>
    <col min="14601" max="14601" width="10.75" style="1" customWidth="1"/>
    <col min="14602" max="14602" width="8" style="1" customWidth="1"/>
    <col min="14603" max="14847" width="9" style="1"/>
    <col min="14848" max="14848" width="2" style="1" customWidth="1"/>
    <col min="14849" max="14849" width="14.625" style="1" customWidth="1"/>
    <col min="14850" max="14850" width="14.375" style="1" customWidth="1"/>
    <col min="14851" max="14851" width="20" style="1" customWidth="1"/>
    <col min="14852" max="14852" width="11" style="1" customWidth="1"/>
    <col min="14853" max="14853" width="10.5" style="1" customWidth="1"/>
    <col min="14854" max="14854" width="10.625" style="1" customWidth="1"/>
    <col min="14855" max="14855" width="10.375" style="1" customWidth="1"/>
    <col min="14856" max="14856" width="7.375" style="1" customWidth="1"/>
    <col min="14857" max="14857" width="10.75" style="1" customWidth="1"/>
    <col min="14858" max="14858" width="8" style="1" customWidth="1"/>
    <col min="14859" max="15103" width="9" style="1"/>
    <col min="15104" max="15104" width="2" style="1" customWidth="1"/>
    <col min="15105" max="15105" width="14.625" style="1" customWidth="1"/>
    <col min="15106" max="15106" width="14.375" style="1" customWidth="1"/>
    <col min="15107" max="15107" width="20" style="1" customWidth="1"/>
    <col min="15108" max="15108" width="11" style="1" customWidth="1"/>
    <col min="15109" max="15109" width="10.5" style="1" customWidth="1"/>
    <col min="15110" max="15110" width="10.625" style="1" customWidth="1"/>
    <col min="15111" max="15111" width="10.375" style="1" customWidth="1"/>
    <col min="15112" max="15112" width="7.375" style="1" customWidth="1"/>
    <col min="15113" max="15113" width="10.75" style="1" customWidth="1"/>
    <col min="15114" max="15114" width="8" style="1" customWidth="1"/>
    <col min="15115" max="15359" width="9" style="1"/>
    <col min="15360" max="15360" width="2" style="1" customWidth="1"/>
    <col min="15361" max="15361" width="14.625" style="1" customWidth="1"/>
    <col min="15362" max="15362" width="14.375" style="1" customWidth="1"/>
    <col min="15363" max="15363" width="20" style="1" customWidth="1"/>
    <col min="15364" max="15364" width="11" style="1" customWidth="1"/>
    <col min="15365" max="15365" width="10.5" style="1" customWidth="1"/>
    <col min="15366" max="15366" width="10.625" style="1" customWidth="1"/>
    <col min="15367" max="15367" width="10.375" style="1" customWidth="1"/>
    <col min="15368" max="15368" width="7.375" style="1" customWidth="1"/>
    <col min="15369" max="15369" width="10.75" style="1" customWidth="1"/>
    <col min="15370" max="15370" width="8" style="1" customWidth="1"/>
    <col min="15371" max="15615" width="9" style="1"/>
    <col min="15616" max="15616" width="2" style="1" customWidth="1"/>
    <col min="15617" max="15617" width="14.625" style="1" customWidth="1"/>
    <col min="15618" max="15618" width="14.375" style="1" customWidth="1"/>
    <col min="15619" max="15619" width="20" style="1" customWidth="1"/>
    <col min="15620" max="15620" width="11" style="1" customWidth="1"/>
    <col min="15621" max="15621" width="10.5" style="1" customWidth="1"/>
    <col min="15622" max="15622" width="10.625" style="1" customWidth="1"/>
    <col min="15623" max="15623" width="10.375" style="1" customWidth="1"/>
    <col min="15624" max="15624" width="7.375" style="1" customWidth="1"/>
    <col min="15625" max="15625" width="10.75" style="1" customWidth="1"/>
    <col min="15626" max="15626" width="8" style="1" customWidth="1"/>
    <col min="15627" max="15871" width="9" style="1"/>
    <col min="15872" max="15872" width="2" style="1" customWidth="1"/>
    <col min="15873" max="15873" width="14.625" style="1" customWidth="1"/>
    <col min="15874" max="15874" width="14.375" style="1" customWidth="1"/>
    <col min="15875" max="15875" width="20" style="1" customWidth="1"/>
    <col min="15876" max="15876" width="11" style="1" customWidth="1"/>
    <col min="15877" max="15877" width="10.5" style="1" customWidth="1"/>
    <col min="15878" max="15878" width="10.625" style="1" customWidth="1"/>
    <col min="15879" max="15879" width="10.375" style="1" customWidth="1"/>
    <col min="15880" max="15880" width="7.375" style="1" customWidth="1"/>
    <col min="15881" max="15881" width="10.75" style="1" customWidth="1"/>
    <col min="15882" max="15882" width="8" style="1" customWidth="1"/>
    <col min="15883" max="16127" width="9" style="1"/>
    <col min="16128" max="16128" width="2" style="1" customWidth="1"/>
    <col min="16129" max="16129" width="14.625" style="1" customWidth="1"/>
    <col min="16130" max="16130" width="14.375" style="1" customWidth="1"/>
    <col min="16131" max="16131" width="20" style="1" customWidth="1"/>
    <col min="16132" max="16132" width="11" style="1" customWidth="1"/>
    <col min="16133" max="16133" width="10.5" style="1" customWidth="1"/>
    <col min="16134" max="16134" width="10.625" style="1" customWidth="1"/>
    <col min="16135" max="16135" width="10.375" style="1" customWidth="1"/>
    <col min="16136" max="16136" width="7.375" style="1" customWidth="1"/>
    <col min="16137" max="16137" width="10.75" style="1" customWidth="1"/>
    <col min="16138" max="16138" width="8" style="1" customWidth="1"/>
    <col min="16139" max="16384" width="9" style="1"/>
  </cols>
  <sheetData>
    <row r="1" spans="1:11" s="162" customFormat="1" x14ac:dyDescent="0.2">
      <c r="K1" s="226" t="s">
        <v>310</v>
      </c>
    </row>
    <row r="2" spans="1:11" s="85" customFormat="1" x14ac:dyDescent="0.2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227"/>
    </row>
    <row r="3" spans="1:11" s="85" customFormat="1" x14ac:dyDescent="0.2">
      <c r="A3" s="338" t="s">
        <v>311</v>
      </c>
      <c r="B3" s="338"/>
      <c r="C3" s="338"/>
      <c r="D3" s="338"/>
      <c r="E3" s="338"/>
      <c r="F3" s="338"/>
      <c r="G3" s="338"/>
      <c r="H3" s="338"/>
      <c r="I3" s="338"/>
      <c r="J3" s="338"/>
    </row>
    <row r="4" spans="1:11" s="85" customFormat="1" x14ac:dyDescent="0.2">
      <c r="A4" s="338" t="s">
        <v>312</v>
      </c>
      <c r="B4" s="338"/>
      <c r="C4" s="338"/>
      <c r="D4" s="338"/>
      <c r="E4" s="338"/>
      <c r="F4" s="338"/>
      <c r="G4" s="338"/>
      <c r="H4" s="338"/>
      <c r="I4" s="338"/>
      <c r="J4" s="338"/>
    </row>
    <row r="5" spans="1:11" s="85" customFormat="1" x14ac:dyDescent="0.2">
      <c r="A5" s="338" t="s">
        <v>313</v>
      </c>
      <c r="B5" s="338"/>
      <c r="C5" s="338"/>
      <c r="D5" s="338"/>
      <c r="E5" s="338"/>
      <c r="F5" s="338"/>
      <c r="G5" s="338"/>
      <c r="H5" s="338"/>
      <c r="I5" s="338"/>
      <c r="J5" s="338"/>
    </row>
    <row r="6" spans="1:11" s="85" customFormat="1" x14ac:dyDescent="0.2">
      <c r="A6" s="84" t="s">
        <v>165</v>
      </c>
      <c r="B6" s="172"/>
    </row>
    <row r="7" spans="1:11" s="85" customFormat="1" x14ac:dyDescent="0.2">
      <c r="A7" s="84" t="s">
        <v>166</v>
      </c>
    </row>
    <row r="8" spans="1:11" s="85" customFormat="1" x14ac:dyDescent="0.2">
      <c r="B8" s="84" t="s">
        <v>167</v>
      </c>
      <c r="E8" s="173"/>
      <c r="F8" s="173"/>
      <c r="G8" s="173"/>
    </row>
    <row r="9" spans="1:11" s="85" customFormat="1" x14ac:dyDescent="0.2">
      <c r="B9" s="84" t="s">
        <v>176</v>
      </c>
      <c r="E9" s="173"/>
      <c r="F9" s="173"/>
      <c r="G9" s="173"/>
    </row>
    <row r="10" spans="1:11" x14ac:dyDescent="0.2">
      <c r="A10" s="317" t="s">
        <v>44</v>
      </c>
      <c r="B10" s="317" t="s">
        <v>45</v>
      </c>
      <c r="C10" s="317" t="s">
        <v>46</v>
      </c>
      <c r="D10" s="303" t="s">
        <v>47</v>
      </c>
      <c r="E10" s="318" t="s">
        <v>48</v>
      </c>
      <c r="F10" s="319"/>
      <c r="G10" s="319"/>
      <c r="H10" s="320"/>
      <c r="I10" s="303" t="s">
        <v>49</v>
      </c>
      <c r="J10" s="317" t="s">
        <v>50</v>
      </c>
      <c r="K10" s="335" t="s">
        <v>51</v>
      </c>
    </row>
    <row r="11" spans="1:11" x14ac:dyDescent="0.2">
      <c r="A11" s="317"/>
      <c r="B11" s="317"/>
      <c r="C11" s="317"/>
      <c r="D11" s="304" t="s">
        <v>170</v>
      </c>
      <c r="E11" s="303">
        <v>2561</v>
      </c>
      <c r="F11" s="303">
        <v>2562</v>
      </c>
      <c r="G11" s="303">
        <v>2563</v>
      </c>
      <c r="H11" s="303">
        <v>2564</v>
      </c>
      <c r="I11" s="304" t="s">
        <v>54</v>
      </c>
      <c r="J11" s="317"/>
      <c r="K11" s="335"/>
    </row>
    <row r="12" spans="1:11" x14ac:dyDescent="0.2">
      <c r="A12" s="317"/>
      <c r="B12" s="317"/>
      <c r="C12" s="317"/>
      <c r="D12" s="186"/>
      <c r="E12" s="305" t="s">
        <v>12</v>
      </c>
      <c r="F12" s="305" t="s">
        <v>12</v>
      </c>
      <c r="G12" s="305" t="s">
        <v>12</v>
      </c>
      <c r="H12" s="305" t="s">
        <v>12</v>
      </c>
      <c r="I12" s="186"/>
      <c r="J12" s="317"/>
      <c r="K12" s="337"/>
    </row>
    <row r="13" spans="1:11" x14ac:dyDescent="0.2">
      <c r="A13" s="182">
        <v>1</v>
      </c>
      <c r="B13" s="182" t="s">
        <v>177</v>
      </c>
      <c r="C13" s="182" t="s">
        <v>180</v>
      </c>
      <c r="D13" s="93" t="s">
        <v>181</v>
      </c>
      <c r="E13" s="96">
        <v>2000000</v>
      </c>
      <c r="F13" s="96"/>
      <c r="G13" s="96"/>
      <c r="H13" s="96"/>
      <c r="I13" s="194" t="s">
        <v>129</v>
      </c>
      <c r="J13" s="182" t="s">
        <v>182</v>
      </c>
      <c r="K13" s="195" t="s">
        <v>183</v>
      </c>
    </row>
    <row r="14" spans="1:11" x14ac:dyDescent="0.2">
      <c r="A14" s="183"/>
      <c r="B14" s="183" t="s">
        <v>184</v>
      </c>
      <c r="C14" s="183" t="s">
        <v>184</v>
      </c>
      <c r="D14" s="111" t="s">
        <v>185</v>
      </c>
      <c r="E14" s="184" t="s">
        <v>78</v>
      </c>
      <c r="F14" s="120"/>
      <c r="G14" s="120"/>
      <c r="H14" s="120"/>
      <c r="I14" s="196"/>
      <c r="J14" s="183" t="s">
        <v>186</v>
      </c>
      <c r="K14" s="133" t="s">
        <v>187</v>
      </c>
    </row>
    <row r="15" spans="1:11" x14ac:dyDescent="0.2">
      <c r="A15" s="183"/>
      <c r="B15" s="183" t="s">
        <v>188</v>
      </c>
      <c r="C15" s="183" t="s">
        <v>189</v>
      </c>
      <c r="D15" s="93" t="s">
        <v>190</v>
      </c>
      <c r="E15" s="96">
        <v>2000000</v>
      </c>
      <c r="F15" s="96"/>
      <c r="G15" s="96"/>
      <c r="H15" s="96"/>
      <c r="I15" s="194" t="s">
        <v>191</v>
      </c>
      <c r="J15" s="183" t="s">
        <v>192</v>
      </c>
      <c r="K15" s="129" t="s">
        <v>193</v>
      </c>
    </row>
    <row r="16" spans="1:11" x14ac:dyDescent="0.2">
      <c r="A16" s="183"/>
      <c r="B16" s="183" t="s">
        <v>187</v>
      </c>
      <c r="C16" s="183"/>
      <c r="D16" s="111" t="s">
        <v>194</v>
      </c>
      <c r="E16" s="184" t="s">
        <v>78</v>
      </c>
      <c r="F16" s="120"/>
      <c r="G16" s="120"/>
      <c r="H16" s="120"/>
      <c r="I16" s="196"/>
      <c r="J16" s="183" t="s">
        <v>195</v>
      </c>
      <c r="K16" s="133" t="s">
        <v>187</v>
      </c>
    </row>
    <row r="17" spans="1:11" x14ac:dyDescent="0.2">
      <c r="A17" s="183"/>
      <c r="B17" s="183"/>
      <c r="C17" s="183"/>
      <c r="D17" s="126" t="s">
        <v>196</v>
      </c>
      <c r="E17" s="96">
        <v>50000</v>
      </c>
      <c r="F17" s="96"/>
      <c r="G17" s="96"/>
      <c r="H17" s="96"/>
      <c r="I17" s="197" t="s">
        <v>129</v>
      </c>
      <c r="J17" s="183" t="s">
        <v>95</v>
      </c>
      <c r="K17" s="198" t="s">
        <v>193</v>
      </c>
    </row>
    <row r="18" spans="1:11" x14ac:dyDescent="0.2">
      <c r="A18" s="183"/>
      <c r="B18" s="183"/>
      <c r="C18" s="183"/>
      <c r="D18" s="127" t="s">
        <v>370</v>
      </c>
      <c r="E18" s="184" t="s">
        <v>157</v>
      </c>
      <c r="F18" s="101"/>
      <c r="G18" s="101"/>
      <c r="H18" s="101"/>
      <c r="I18" s="70"/>
      <c r="J18" s="183"/>
      <c r="K18" s="201" t="s">
        <v>187</v>
      </c>
    </row>
    <row r="19" spans="1:11" x14ac:dyDescent="0.2">
      <c r="A19" s="183"/>
      <c r="B19" s="183"/>
      <c r="C19" s="183"/>
      <c r="D19" s="126" t="s">
        <v>197</v>
      </c>
      <c r="E19" s="96">
        <v>700000</v>
      </c>
      <c r="F19" s="96"/>
      <c r="G19" s="96"/>
      <c r="H19" s="96"/>
      <c r="I19" s="197" t="s">
        <v>198</v>
      </c>
      <c r="J19" s="183"/>
      <c r="K19" s="198" t="s">
        <v>193</v>
      </c>
    </row>
    <row r="20" spans="1:11" x14ac:dyDescent="0.2">
      <c r="A20" s="183"/>
      <c r="B20" s="183"/>
      <c r="C20" s="183"/>
      <c r="D20" s="130" t="s">
        <v>199</v>
      </c>
      <c r="E20" s="184" t="s">
        <v>200</v>
      </c>
      <c r="F20" s="120"/>
      <c r="G20" s="120"/>
      <c r="H20" s="120"/>
      <c r="I20" s="200"/>
      <c r="J20" s="183"/>
      <c r="K20" s="201" t="s">
        <v>187</v>
      </c>
    </row>
    <row r="21" spans="1:11" x14ac:dyDescent="0.2">
      <c r="A21" s="183"/>
      <c r="B21" s="183"/>
      <c r="C21" s="183"/>
      <c r="D21" s="126" t="s">
        <v>373</v>
      </c>
      <c r="E21" s="96">
        <v>50000</v>
      </c>
      <c r="F21" s="96">
        <v>50000</v>
      </c>
      <c r="G21" s="96">
        <v>50000</v>
      </c>
      <c r="H21" s="96">
        <v>50000</v>
      </c>
      <c r="I21" s="194" t="s">
        <v>129</v>
      </c>
      <c r="J21" s="183"/>
      <c r="K21" s="286" t="s">
        <v>253</v>
      </c>
    </row>
    <row r="22" spans="1:11" x14ac:dyDescent="0.2">
      <c r="A22" s="183"/>
      <c r="B22" s="183"/>
      <c r="C22" s="183"/>
      <c r="D22" s="127" t="s">
        <v>372</v>
      </c>
      <c r="E22" s="184" t="s">
        <v>157</v>
      </c>
      <c r="F22" s="101"/>
      <c r="G22" s="101"/>
      <c r="H22" s="101"/>
      <c r="I22" s="187"/>
      <c r="J22" s="183"/>
      <c r="K22" s="201" t="s">
        <v>187</v>
      </c>
    </row>
    <row r="23" spans="1:11" x14ac:dyDescent="0.2">
      <c r="A23" s="183"/>
      <c r="B23" s="183"/>
      <c r="C23" s="183"/>
      <c r="D23" s="126" t="s">
        <v>374</v>
      </c>
      <c r="E23" s="96"/>
      <c r="F23" s="96"/>
      <c r="G23" s="96">
        <v>130000</v>
      </c>
      <c r="H23" s="96"/>
      <c r="I23" s="194" t="s">
        <v>129</v>
      </c>
      <c r="J23" s="183"/>
      <c r="K23" s="202" t="s">
        <v>201</v>
      </c>
    </row>
    <row r="24" spans="1:11" x14ac:dyDescent="0.2">
      <c r="A24" s="188"/>
      <c r="B24" s="188"/>
      <c r="C24" s="188"/>
      <c r="D24" s="130" t="s">
        <v>202</v>
      </c>
      <c r="E24" s="184"/>
      <c r="F24" s="120"/>
      <c r="G24" s="184" t="s">
        <v>203</v>
      </c>
      <c r="H24" s="120"/>
      <c r="I24" s="196"/>
      <c r="J24" s="188"/>
      <c r="K24" s="201" t="s">
        <v>187</v>
      </c>
    </row>
    <row r="25" spans="1:11" x14ac:dyDescent="0.2">
      <c r="A25" s="187"/>
      <c r="B25" s="187"/>
      <c r="C25" s="187"/>
      <c r="D25" s="123"/>
      <c r="E25" s="191"/>
      <c r="F25" s="63"/>
      <c r="G25" s="63"/>
      <c r="H25" s="63"/>
      <c r="I25" s="187"/>
      <c r="J25" s="187"/>
      <c r="K25" s="204">
        <v>1</v>
      </c>
    </row>
    <row r="26" spans="1:11" x14ac:dyDescent="0.2">
      <c r="A26" s="317" t="s">
        <v>44</v>
      </c>
      <c r="B26" s="317" t="s">
        <v>45</v>
      </c>
      <c r="C26" s="317" t="s">
        <v>46</v>
      </c>
      <c r="D26" s="303" t="s">
        <v>47</v>
      </c>
      <c r="E26" s="318" t="s">
        <v>48</v>
      </c>
      <c r="F26" s="319"/>
      <c r="G26" s="319"/>
      <c r="H26" s="320"/>
      <c r="I26" s="303" t="s">
        <v>49</v>
      </c>
      <c r="J26" s="317" t="s">
        <v>50</v>
      </c>
      <c r="K26" s="335" t="s">
        <v>51</v>
      </c>
    </row>
    <row r="27" spans="1:11" x14ac:dyDescent="0.2">
      <c r="A27" s="317"/>
      <c r="B27" s="317"/>
      <c r="C27" s="317"/>
      <c r="D27" s="304" t="s">
        <v>170</v>
      </c>
      <c r="E27" s="303">
        <v>2561</v>
      </c>
      <c r="F27" s="303">
        <v>2562</v>
      </c>
      <c r="G27" s="303">
        <v>2563</v>
      </c>
      <c r="H27" s="303">
        <v>2564</v>
      </c>
      <c r="I27" s="304" t="s">
        <v>54</v>
      </c>
      <c r="J27" s="317"/>
      <c r="K27" s="335"/>
    </row>
    <row r="28" spans="1:11" x14ac:dyDescent="0.2">
      <c r="A28" s="317"/>
      <c r="B28" s="317"/>
      <c r="C28" s="336"/>
      <c r="D28" s="186"/>
      <c r="E28" s="305" t="s">
        <v>12</v>
      </c>
      <c r="F28" s="305" t="s">
        <v>12</v>
      </c>
      <c r="G28" s="305" t="s">
        <v>12</v>
      </c>
      <c r="H28" s="305" t="s">
        <v>12</v>
      </c>
      <c r="I28" s="186"/>
      <c r="J28" s="317"/>
      <c r="K28" s="337"/>
    </row>
    <row r="29" spans="1:11" x14ac:dyDescent="0.2">
      <c r="A29" s="182"/>
      <c r="B29" s="182" t="s">
        <v>177</v>
      </c>
      <c r="C29" s="182" t="s">
        <v>180</v>
      </c>
      <c r="D29" s="126" t="s">
        <v>206</v>
      </c>
      <c r="E29" s="96">
        <v>150000</v>
      </c>
      <c r="F29" s="96"/>
      <c r="G29" s="96"/>
      <c r="H29" s="96"/>
      <c r="I29" s="194" t="s">
        <v>198</v>
      </c>
      <c r="J29" s="182" t="s">
        <v>182</v>
      </c>
      <c r="K29" s="203" t="s">
        <v>207</v>
      </c>
    </row>
    <row r="30" spans="1:11" x14ac:dyDescent="0.2">
      <c r="A30" s="183"/>
      <c r="B30" s="183" t="s">
        <v>184</v>
      </c>
      <c r="C30" s="183" t="s">
        <v>184</v>
      </c>
      <c r="D30" s="130" t="s">
        <v>198</v>
      </c>
      <c r="E30" s="184" t="s">
        <v>208</v>
      </c>
      <c r="F30" s="120"/>
      <c r="G30" s="120"/>
      <c r="H30" s="120"/>
      <c r="I30" s="196"/>
      <c r="J30" s="183" t="s">
        <v>186</v>
      </c>
      <c r="K30" s="133" t="s">
        <v>187</v>
      </c>
    </row>
    <row r="31" spans="1:11" x14ac:dyDescent="0.2">
      <c r="A31" s="183"/>
      <c r="B31" s="183" t="s">
        <v>188</v>
      </c>
      <c r="C31" s="183" t="s">
        <v>189</v>
      </c>
      <c r="D31" s="126" t="s">
        <v>209</v>
      </c>
      <c r="E31" s="96">
        <v>150000</v>
      </c>
      <c r="F31" s="96"/>
      <c r="G31" s="96"/>
      <c r="H31" s="96"/>
      <c r="I31" s="194" t="s">
        <v>198</v>
      </c>
      <c r="J31" s="183" t="s">
        <v>192</v>
      </c>
      <c r="K31" s="203" t="s">
        <v>207</v>
      </c>
    </row>
    <row r="32" spans="1:11" x14ac:dyDescent="0.2">
      <c r="A32" s="183"/>
      <c r="B32" s="183" t="s">
        <v>187</v>
      </c>
      <c r="C32" s="183"/>
      <c r="D32" s="130" t="s">
        <v>210</v>
      </c>
      <c r="E32" s="184" t="s">
        <v>208</v>
      </c>
      <c r="F32" s="120"/>
      <c r="G32" s="120"/>
      <c r="H32" s="120"/>
      <c r="I32" s="196"/>
      <c r="J32" s="183" t="s">
        <v>195</v>
      </c>
      <c r="K32" s="133" t="s">
        <v>187</v>
      </c>
    </row>
    <row r="33" spans="1:11" x14ac:dyDescent="0.2">
      <c r="A33" s="183"/>
      <c r="B33" s="183"/>
      <c r="C33" s="183"/>
      <c r="D33" s="126" t="s">
        <v>211</v>
      </c>
      <c r="E33" s="96">
        <v>100000</v>
      </c>
      <c r="F33" s="96">
        <v>100000</v>
      </c>
      <c r="G33" s="96">
        <v>100000</v>
      </c>
      <c r="H33" s="96">
        <v>100000</v>
      </c>
      <c r="I33" s="194" t="s">
        <v>212</v>
      </c>
      <c r="J33" s="183" t="s">
        <v>95</v>
      </c>
      <c r="K33" s="232" t="s">
        <v>213</v>
      </c>
    </row>
    <row r="34" spans="1:11" x14ac:dyDescent="0.2">
      <c r="A34" s="183"/>
      <c r="B34" s="183"/>
      <c r="C34" s="183"/>
      <c r="D34" s="130" t="s">
        <v>214</v>
      </c>
      <c r="E34" s="184" t="s">
        <v>178</v>
      </c>
      <c r="F34" s="120"/>
      <c r="G34" s="120"/>
      <c r="H34" s="120"/>
      <c r="I34" s="196"/>
      <c r="J34" s="183"/>
      <c r="K34" s="201" t="s">
        <v>187</v>
      </c>
    </row>
    <row r="35" spans="1:11" x14ac:dyDescent="0.2">
      <c r="A35" s="183"/>
      <c r="B35" s="183"/>
      <c r="C35" s="183"/>
      <c r="D35" s="126" t="s">
        <v>215</v>
      </c>
      <c r="E35" s="96"/>
      <c r="F35" s="96"/>
      <c r="G35" s="96">
        <v>2500000</v>
      </c>
      <c r="H35" s="96"/>
      <c r="I35" s="194" t="s">
        <v>198</v>
      </c>
      <c r="J35" s="183"/>
      <c r="K35" s="206" t="s">
        <v>216</v>
      </c>
    </row>
    <row r="36" spans="1:11" x14ac:dyDescent="0.2">
      <c r="A36" s="183"/>
      <c r="B36" s="183"/>
      <c r="C36" s="183"/>
      <c r="D36" s="130" t="s">
        <v>217</v>
      </c>
      <c r="E36" s="184"/>
      <c r="F36" s="120"/>
      <c r="G36" s="184" t="s">
        <v>218</v>
      </c>
      <c r="H36" s="120"/>
      <c r="I36" s="196"/>
      <c r="J36" s="183"/>
      <c r="K36" s="199" t="s">
        <v>219</v>
      </c>
    </row>
    <row r="37" spans="1:11" x14ac:dyDescent="0.2">
      <c r="A37" s="183"/>
      <c r="B37" s="183"/>
      <c r="C37" s="183"/>
      <c r="D37" s="126" t="s">
        <v>220</v>
      </c>
      <c r="E37" s="153">
        <v>1500000</v>
      </c>
      <c r="F37" s="96"/>
      <c r="G37" s="153"/>
      <c r="H37" s="153"/>
      <c r="I37" s="197" t="s">
        <v>198</v>
      </c>
      <c r="J37" s="183"/>
      <c r="K37" s="199" t="s">
        <v>221</v>
      </c>
    </row>
    <row r="38" spans="1:11" x14ac:dyDescent="0.2">
      <c r="A38" s="183"/>
      <c r="B38" s="183"/>
      <c r="C38" s="183"/>
      <c r="D38" s="130"/>
      <c r="E38" s="184" t="s">
        <v>222</v>
      </c>
      <c r="F38" s="120"/>
      <c r="G38" s="207"/>
      <c r="H38" s="207"/>
      <c r="I38" s="200"/>
      <c r="J38" s="183"/>
      <c r="K38" s="199"/>
    </row>
    <row r="39" spans="1:11" x14ac:dyDescent="0.2">
      <c r="A39" s="183"/>
      <c r="B39" s="183"/>
      <c r="C39" s="183"/>
      <c r="D39" s="126" t="s">
        <v>223</v>
      </c>
      <c r="E39" s="96"/>
      <c r="F39" s="96">
        <v>800000</v>
      </c>
      <c r="G39" s="96"/>
      <c r="H39" s="96"/>
      <c r="I39" s="194" t="s">
        <v>224</v>
      </c>
      <c r="J39" s="183"/>
      <c r="K39" s="208" t="s">
        <v>225</v>
      </c>
    </row>
    <row r="40" spans="1:11" x14ac:dyDescent="0.2">
      <c r="A40" s="183"/>
      <c r="B40" s="183"/>
      <c r="C40" s="183"/>
      <c r="D40" s="130" t="s">
        <v>226</v>
      </c>
      <c r="E40" s="184"/>
      <c r="F40" s="184" t="s">
        <v>227</v>
      </c>
      <c r="G40" s="120"/>
      <c r="H40" s="120"/>
      <c r="I40" s="196"/>
      <c r="J40" s="183"/>
      <c r="K40" s="209" t="s">
        <v>187</v>
      </c>
    </row>
    <row r="41" spans="1:11" x14ac:dyDescent="0.2">
      <c r="A41" s="183"/>
      <c r="B41" s="183"/>
      <c r="C41" s="183"/>
      <c r="D41" s="126" t="s">
        <v>228</v>
      </c>
      <c r="E41" s="96">
        <v>4000000</v>
      </c>
      <c r="F41" s="96"/>
      <c r="G41" s="96"/>
      <c r="H41" s="96"/>
      <c r="I41" s="197" t="s">
        <v>224</v>
      </c>
      <c r="J41" s="183"/>
      <c r="K41" s="209"/>
    </row>
    <row r="42" spans="1:11" x14ac:dyDescent="0.2">
      <c r="A42" s="183"/>
      <c r="B42" s="183"/>
      <c r="C42" s="183"/>
      <c r="D42" s="127" t="s">
        <v>229</v>
      </c>
      <c r="E42" s="101"/>
      <c r="F42" s="101"/>
      <c r="G42" s="101"/>
      <c r="H42" s="101"/>
      <c r="I42" s="70"/>
      <c r="J42" s="183"/>
      <c r="K42" s="209"/>
    </row>
    <row r="43" spans="1:11" x14ac:dyDescent="0.2">
      <c r="A43" s="183"/>
      <c r="B43" s="183"/>
      <c r="C43" s="183"/>
      <c r="D43" s="133" t="s">
        <v>230</v>
      </c>
      <c r="E43" s="184" t="s">
        <v>231</v>
      </c>
      <c r="F43" s="120"/>
      <c r="G43" s="120"/>
      <c r="H43" s="120"/>
      <c r="I43" s="200"/>
      <c r="J43" s="183"/>
      <c r="K43" s="209"/>
    </row>
    <row r="44" spans="1:11" x14ac:dyDescent="0.2">
      <c r="A44" s="183"/>
      <c r="B44" s="183"/>
      <c r="C44" s="183"/>
      <c r="D44" s="157" t="s">
        <v>232</v>
      </c>
      <c r="E44" s="96">
        <v>500000</v>
      </c>
      <c r="F44" s="96"/>
      <c r="G44" s="96"/>
      <c r="H44" s="96"/>
      <c r="I44" s="194" t="s">
        <v>129</v>
      </c>
      <c r="J44" s="183"/>
      <c r="K44" s="209"/>
    </row>
    <row r="45" spans="1:11" x14ac:dyDescent="0.2">
      <c r="A45" s="183"/>
      <c r="B45" s="183"/>
      <c r="C45" s="183"/>
      <c r="D45" s="111" t="s">
        <v>233</v>
      </c>
      <c r="E45" s="184" t="s">
        <v>71</v>
      </c>
      <c r="F45" s="120"/>
      <c r="G45" s="120"/>
      <c r="H45" s="120"/>
      <c r="I45" s="196"/>
      <c r="J45" s="183"/>
      <c r="K45" s="209"/>
    </row>
    <row r="46" spans="1:11" x14ac:dyDescent="0.2">
      <c r="A46" s="183"/>
      <c r="B46" s="183"/>
      <c r="C46" s="183"/>
      <c r="D46" s="203" t="s">
        <v>234</v>
      </c>
      <c r="E46" s="96">
        <v>300000</v>
      </c>
      <c r="F46" s="96"/>
      <c r="G46" s="96"/>
      <c r="H46" s="96"/>
      <c r="I46" s="197" t="s">
        <v>224</v>
      </c>
      <c r="J46" s="183"/>
      <c r="K46" s="209"/>
    </row>
    <row r="47" spans="1:11" x14ac:dyDescent="0.2">
      <c r="A47" s="183"/>
      <c r="B47" s="183"/>
      <c r="C47" s="183"/>
      <c r="D47" s="130" t="s">
        <v>235</v>
      </c>
      <c r="E47" s="184" t="s">
        <v>236</v>
      </c>
      <c r="F47" s="120"/>
      <c r="G47" s="120"/>
      <c r="H47" s="120"/>
      <c r="I47" s="200"/>
      <c r="J47" s="183"/>
      <c r="K47" s="209"/>
    </row>
    <row r="48" spans="1:11" x14ac:dyDescent="0.2">
      <c r="A48" s="183"/>
      <c r="B48" s="183"/>
      <c r="C48" s="183"/>
      <c r="D48" s="126" t="s">
        <v>314</v>
      </c>
      <c r="E48" s="96">
        <v>500000</v>
      </c>
      <c r="F48" s="96"/>
      <c r="G48" s="96"/>
      <c r="H48" s="96"/>
      <c r="I48" s="197" t="s">
        <v>198</v>
      </c>
      <c r="J48" s="183"/>
      <c r="K48" s="209"/>
    </row>
    <row r="49" spans="1:14" x14ac:dyDescent="0.2">
      <c r="A49" s="188"/>
      <c r="B49" s="188"/>
      <c r="C49" s="188"/>
      <c r="D49" s="130" t="s">
        <v>315</v>
      </c>
      <c r="E49" s="184" t="s">
        <v>71</v>
      </c>
      <c r="F49" s="120"/>
      <c r="G49" s="120"/>
      <c r="H49" s="120"/>
      <c r="I49" s="200"/>
      <c r="J49" s="188"/>
      <c r="K49" s="229"/>
    </row>
    <row r="50" spans="1:14" x14ac:dyDescent="0.2">
      <c r="B50" s="67"/>
      <c r="C50" s="68"/>
      <c r="D50" s="68"/>
      <c r="G50" s="173"/>
      <c r="K50" s="1">
        <v>2</v>
      </c>
      <c r="N50" s="174"/>
    </row>
    <row r="51" spans="1:14" x14ac:dyDescent="0.2">
      <c r="A51" s="317" t="s">
        <v>44</v>
      </c>
      <c r="B51" s="317" t="s">
        <v>45</v>
      </c>
      <c r="C51" s="317" t="s">
        <v>46</v>
      </c>
      <c r="D51" s="303" t="s">
        <v>47</v>
      </c>
      <c r="E51" s="318" t="s">
        <v>48</v>
      </c>
      <c r="F51" s="319"/>
      <c r="G51" s="319"/>
      <c r="H51" s="320"/>
      <c r="I51" s="303" t="s">
        <v>49</v>
      </c>
      <c r="J51" s="317" t="s">
        <v>50</v>
      </c>
      <c r="K51" s="335" t="s">
        <v>51</v>
      </c>
    </row>
    <row r="52" spans="1:14" x14ac:dyDescent="0.2">
      <c r="A52" s="317"/>
      <c r="B52" s="317"/>
      <c r="C52" s="317"/>
      <c r="D52" s="304" t="s">
        <v>170</v>
      </c>
      <c r="E52" s="303">
        <v>2561</v>
      </c>
      <c r="F52" s="303">
        <v>2562</v>
      </c>
      <c r="G52" s="303">
        <v>2563</v>
      </c>
      <c r="H52" s="303">
        <v>2564</v>
      </c>
      <c r="I52" s="304" t="s">
        <v>54</v>
      </c>
      <c r="J52" s="317"/>
      <c r="K52" s="335"/>
    </row>
    <row r="53" spans="1:14" x14ac:dyDescent="0.2">
      <c r="A53" s="317"/>
      <c r="B53" s="317"/>
      <c r="C53" s="317"/>
      <c r="D53" s="186"/>
      <c r="E53" s="305" t="s">
        <v>12</v>
      </c>
      <c r="F53" s="305" t="s">
        <v>12</v>
      </c>
      <c r="G53" s="305" t="s">
        <v>12</v>
      </c>
      <c r="H53" s="305" t="s">
        <v>12</v>
      </c>
      <c r="I53" s="186"/>
      <c r="J53" s="317"/>
      <c r="K53" s="337"/>
    </row>
    <row r="54" spans="1:14" x14ac:dyDescent="0.2">
      <c r="A54" s="182"/>
      <c r="B54" s="182" t="s">
        <v>177</v>
      </c>
      <c r="C54" s="182" t="s">
        <v>180</v>
      </c>
      <c r="D54" s="126" t="s">
        <v>237</v>
      </c>
      <c r="E54" s="96"/>
      <c r="F54" s="96"/>
      <c r="G54" s="96"/>
      <c r="H54" s="96">
        <v>1500000</v>
      </c>
      <c r="I54" s="197" t="s">
        <v>238</v>
      </c>
      <c r="J54" s="197" t="s">
        <v>182</v>
      </c>
      <c r="K54" s="208" t="s">
        <v>225</v>
      </c>
    </row>
    <row r="55" spans="1:14" x14ac:dyDescent="0.2">
      <c r="A55" s="183"/>
      <c r="B55" s="183" t="s">
        <v>184</v>
      </c>
      <c r="C55" s="183" t="s">
        <v>184</v>
      </c>
      <c r="D55" s="130"/>
      <c r="E55" s="184"/>
      <c r="F55" s="120"/>
      <c r="G55" s="120"/>
      <c r="H55" s="184" t="s">
        <v>222</v>
      </c>
      <c r="I55" s="200"/>
      <c r="J55" s="70" t="s">
        <v>186</v>
      </c>
      <c r="K55" s="209" t="s">
        <v>187</v>
      </c>
    </row>
    <row r="56" spans="1:14" x14ac:dyDescent="0.2">
      <c r="A56" s="183"/>
      <c r="B56" s="183" t="s">
        <v>188</v>
      </c>
      <c r="C56" s="183" t="s">
        <v>189</v>
      </c>
      <c r="D56" s="126" t="s">
        <v>239</v>
      </c>
      <c r="E56" s="96"/>
      <c r="F56" s="96">
        <v>2500000</v>
      </c>
      <c r="G56" s="96"/>
      <c r="H56" s="96"/>
      <c r="I56" s="197" t="s">
        <v>238</v>
      </c>
      <c r="J56" s="70" t="s">
        <v>192</v>
      </c>
      <c r="K56" s="209"/>
    </row>
    <row r="57" spans="1:14" x14ac:dyDescent="0.2">
      <c r="A57" s="183"/>
      <c r="B57" s="183" t="s">
        <v>187</v>
      </c>
      <c r="C57" s="183"/>
      <c r="D57" s="130"/>
      <c r="E57" s="184"/>
      <c r="F57" s="184" t="s">
        <v>218</v>
      </c>
      <c r="G57" s="120"/>
      <c r="H57" s="120"/>
      <c r="I57" s="200"/>
      <c r="J57" s="70" t="s">
        <v>195</v>
      </c>
      <c r="K57" s="209"/>
    </row>
    <row r="58" spans="1:14" x14ac:dyDescent="0.2">
      <c r="A58" s="183"/>
      <c r="B58" s="183"/>
      <c r="C58" s="183"/>
      <c r="D58" s="126" t="s">
        <v>240</v>
      </c>
      <c r="E58" s="96">
        <v>1000000</v>
      </c>
      <c r="F58" s="96"/>
      <c r="G58" s="96"/>
      <c r="H58" s="96"/>
      <c r="I58" s="197" t="s">
        <v>224</v>
      </c>
      <c r="J58" s="70" t="s">
        <v>95</v>
      </c>
      <c r="K58" s="209"/>
    </row>
    <row r="59" spans="1:14" x14ac:dyDescent="0.2">
      <c r="A59" s="183"/>
      <c r="B59" s="183"/>
      <c r="C59" s="183"/>
      <c r="D59" s="130" t="s">
        <v>241</v>
      </c>
      <c r="E59" s="184" t="s">
        <v>242</v>
      </c>
      <c r="F59" s="120"/>
      <c r="G59" s="120"/>
      <c r="H59" s="120"/>
      <c r="I59" s="200"/>
      <c r="J59" s="70"/>
      <c r="K59" s="209"/>
    </row>
    <row r="60" spans="1:14" x14ac:dyDescent="0.2">
      <c r="A60" s="183"/>
      <c r="B60" s="183"/>
      <c r="C60" s="183"/>
      <c r="D60" s="126" t="s">
        <v>243</v>
      </c>
      <c r="E60" s="96">
        <v>50000</v>
      </c>
      <c r="F60" s="96">
        <v>50000</v>
      </c>
      <c r="G60" s="96">
        <v>50000</v>
      </c>
      <c r="H60" s="96">
        <v>50000</v>
      </c>
      <c r="I60" s="197" t="s">
        <v>129</v>
      </c>
      <c r="J60" s="70"/>
      <c r="K60" s="119"/>
    </row>
    <row r="61" spans="1:14" x14ac:dyDescent="0.2">
      <c r="A61" s="183"/>
      <c r="B61" s="183"/>
      <c r="C61" s="183"/>
      <c r="D61" s="130" t="s">
        <v>244</v>
      </c>
      <c r="E61" s="184" t="s">
        <v>157</v>
      </c>
      <c r="F61" s="120"/>
      <c r="G61" s="120"/>
      <c r="H61" s="120"/>
      <c r="I61" s="200"/>
      <c r="J61" s="70"/>
      <c r="K61" s="210"/>
    </row>
    <row r="62" spans="1:14" x14ac:dyDescent="0.2">
      <c r="A62" s="183"/>
      <c r="B62" s="183"/>
      <c r="C62" s="183"/>
      <c r="D62" s="126" t="s">
        <v>245</v>
      </c>
      <c r="E62" s="93"/>
      <c r="F62" s="96">
        <v>300000</v>
      </c>
      <c r="G62" s="96"/>
      <c r="H62" s="96"/>
      <c r="I62" s="197" t="s">
        <v>224</v>
      </c>
      <c r="J62" s="70"/>
      <c r="K62" s="209" t="s">
        <v>246</v>
      </c>
    </row>
    <row r="63" spans="1:14" x14ac:dyDescent="0.2">
      <c r="A63" s="183"/>
      <c r="B63" s="183"/>
      <c r="C63" s="183"/>
      <c r="D63" s="127" t="s">
        <v>247</v>
      </c>
      <c r="E63" s="99"/>
      <c r="F63" s="99"/>
      <c r="G63" s="99"/>
      <c r="H63" s="99"/>
      <c r="I63" s="70"/>
      <c r="J63" s="70"/>
      <c r="K63" s="209" t="s">
        <v>187</v>
      </c>
    </row>
    <row r="64" spans="1:14" x14ac:dyDescent="0.2">
      <c r="A64" s="183"/>
      <c r="B64" s="183"/>
      <c r="C64" s="183"/>
      <c r="D64" s="130" t="s">
        <v>233</v>
      </c>
      <c r="E64" s="184"/>
      <c r="F64" s="184" t="s">
        <v>236</v>
      </c>
      <c r="G64" s="111"/>
      <c r="H64" s="111"/>
      <c r="I64" s="200"/>
      <c r="J64" s="70"/>
      <c r="K64" s="230"/>
    </row>
    <row r="65" spans="1:11" x14ac:dyDescent="0.2">
      <c r="A65" s="183"/>
      <c r="B65" s="183"/>
      <c r="C65" s="183"/>
      <c r="D65" s="126" t="s">
        <v>248</v>
      </c>
      <c r="E65" s="96"/>
      <c r="F65" s="96"/>
      <c r="G65" s="96">
        <v>100000</v>
      </c>
      <c r="H65" s="96"/>
      <c r="I65" s="197" t="s">
        <v>249</v>
      </c>
      <c r="J65" s="70"/>
      <c r="K65" s="208" t="s">
        <v>250</v>
      </c>
    </row>
    <row r="66" spans="1:11" x14ac:dyDescent="0.2">
      <c r="A66" s="183"/>
      <c r="B66" s="183"/>
      <c r="C66" s="183"/>
      <c r="D66" s="130" t="s">
        <v>251</v>
      </c>
      <c r="E66" s="184"/>
      <c r="F66" s="120"/>
      <c r="G66" s="184" t="s">
        <v>178</v>
      </c>
      <c r="H66" s="184"/>
      <c r="I66" s="200"/>
      <c r="J66" s="70"/>
      <c r="K66" s="117" t="s">
        <v>187</v>
      </c>
    </row>
    <row r="67" spans="1:11" x14ac:dyDescent="0.2">
      <c r="A67" s="183"/>
      <c r="B67" s="183"/>
      <c r="C67" s="183"/>
      <c r="D67" s="126" t="s">
        <v>375</v>
      </c>
      <c r="E67" s="96">
        <v>20000</v>
      </c>
      <c r="F67" s="96"/>
      <c r="G67" s="96"/>
      <c r="H67" s="96"/>
      <c r="I67" s="197" t="s">
        <v>129</v>
      </c>
      <c r="J67" s="70"/>
      <c r="K67" s="283" t="s">
        <v>204</v>
      </c>
    </row>
    <row r="68" spans="1:11" x14ac:dyDescent="0.2">
      <c r="A68" s="183"/>
      <c r="B68" s="183"/>
      <c r="C68" s="183"/>
      <c r="D68" s="130" t="s">
        <v>254</v>
      </c>
      <c r="E68" s="184" t="s">
        <v>179</v>
      </c>
      <c r="F68" s="120"/>
      <c r="G68" s="120"/>
      <c r="H68" s="120"/>
      <c r="I68" s="200"/>
      <c r="J68" s="70"/>
      <c r="K68" s="209" t="s">
        <v>371</v>
      </c>
    </row>
    <row r="69" spans="1:11" x14ac:dyDescent="0.2">
      <c r="A69" s="183"/>
      <c r="B69" s="183"/>
      <c r="C69" s="183"/>
      <c r="D69" s="126" t="s">
        <v>376</v>
      </c>
      <c r="E69" s="96">
        <v>300000</v>
      </c>
      <c r="F69" s="96">
        <v>300000</v>
      </c>
      <c r="G69" s="96"/>
      <c r="H69" s="96">
        <v>300000</v>
      </c>
      <c r="I69" s="197" t="s">
        <v>129</v>
      </c>
      <c r="J69" s="70"/>
      <c r="K69" s="189" t="s">
        <v>187</v>
      </c>
    </row>
    <row r="70" spans="1:11" x14ac:dyDescent="0.2">
      <c r="A70" s="183"/>
      <c r="B70" s="183"/>
      <c r="C70" s="183"/>
      <c r="D70" s="130" t="s">
        <v>256</v>
      </c>
      <c r="E70" s="192" t="s">
        <v>236</v>
      </c>
      <c r="F70" s="120"/>
      <c r="G70" s="120"/>
      <c r="H70" s="120"/>
      <c r="I70" s="200"/>
      <c r="J70" s="70"/>
      <c r="K70" s="119"/>
    </row>
    <row r="71" spans="1:11" x14ac:dyDescent="0.2">
      <c r="A71" s="183"/>
      <c r="B71" s="183"/>
      <c r="C71" s="183"/>
      <c r="D71" s="182" t="s">
        <v>377</v>
      </c>
      <c r="E71" s="96">
        <v>3000000</v>
      </c>
      <c r="F71" s="96"/>
      <c r="G71" s="96"/>
      <c r="H71" s="96"/>
      <c r="I71" s="153" t="s">
        <v>224</v>
      </c>
      <c r="J71" s="70"/>
      <c r="K71" s="119"/>
    </row>
    <row r="72" spans="1:11" x14ac:dyDescent="0.2">
      <c r="A72" s="183"/>
      <c r="B72" s="183"/>
      <c r="C72" s="183"/>
      <c r="D72" s="188" t="s">
        <v>258</v>
      </c>
      <c r="E72" s="184" t="s">
        <v>259</v>
      </c>
      <c r="F72" s="184"/>
      <c r="G72" s="184"/>
      <c r="H72" s="184"/>
      <c r="I72" s="284"/>
      <c r="J72" s="70"/>
      <c r="K72" s="119"/>
    </row>
    <row r="73" spans="1:11" x14ac:dyDescent="0.2">
      <c r="A73" s="183"/>
      <c r="B73" s="183"/>
      <c r="C73" s="183"/>
      <c r="D73" s="126" t="s">
        <v>378</v>
      </c>
      <c r="E73" s="96">
        <v>10000</v>
      </c>
      <c r="F73" s="96"/>
      <c r="G73" s="96"/>
      <c r="H73" s="96"/>
      <c r="I73" s="197" t="s">
        <v>198</v>
      </c>
      <c r="J73" s="70"/>
      <c r="K73" s="157" t="s">
        <v>252</v>
      </c>
    </row>
    <row r="74" spans="1:11" x14ac:dyDescent="0.2">
      <c r="A74" s="188"/>
      <c r="B74" s="188"/>
      <c r="C74" s="188"/>
      <c r="D74" s="130"/>
      <c r="E74" s="184" t="s">
        <v>152</v>
      </c>
      <c r="F74" s="120"/>
      <c r="G74" s="120"/>
      <c r="H74" s="120"/>
      <c r="I74" s="200"/>
      <c r="J74" s="200"/>
      <c r="K74" s="117" t="s">
        <v>187</v>
      </c>
    </row>
    <row r="75" spans="1:11" x14ac:dyDescent="0.2">
      <c r="A75" s="187"/>
      <c r="B75" s="187"/>
      <c r="C75" s="187"/>
      <c r="D75" s="123"/>
      <c r="E75" s="191"/>
      <c r="F75" s="63"/>
      <c r="G75" s="191"/>
      <c r="H75" s="191"/>
      <c r="I75" s="187"/>
      <c r="J75" s="187"/>
      <c r="K75" s="231">
        <v>3</v>
      </c>
    </row>
    <row r="76" spans="1:11" x14ac:dyDescent="0.2">
      <c r="A76" s="317" t="s">
        <v>44</v>
      </c>
      <c r="B76" s="317" t="s">
        <v>45</v>
      </c>
      <c r="C76" s="317" t="s">
        <v>46</v>
      </c>
      <c r="D76" s="303" t="s">
        <v>47</v>
      </c>
      <c r="E76" s="318" t="s">
        <v>48</v>
      </c>
      <c r="F76" s="319"/>
      <c r="G76" s="319"/>
      <c r="H76" s="320"/>
      <c r="I76" s="303" t="s">
        <v>49</v>
      </c>
      <c r="J76" s="317" t="s">
        <v>50</v>
      </c>
      <c r="K76" s="335" t="s">
        <v>51</v>
      </c>
    </row>
    <row r="77" spans="1:11" x14ac:dyDescent="0.2">
      <c r="A77" s="317"/>
      <c r="B77" s="317"/>
      <c r="C77" s="317"/>
      <c r="D77" s="304" t="s">
        <v>170</v>
      </c>
      <c r="E77" s="303">
        <v>2561</v>
      </c>
      <c r="F77" s="303">
        <v>2562</v>
      </c>
      <c r="G77" s="303">
        <v>2563</v>
      </c>
      <c r="H77" s="303">
        <v>2564</v>
      </c>
      <c r="I77" s="304" t="s">
        <v>54</v>
      </c>
      <c r="J77" s="317"/>
      <c r="K77" s="335"/>
    </row>
    <row r="78" spans="1:11" x14ac:dyDescent="0.2">
      <c r="A78" s="317"/>
      <c r="B78" s="317"/>
      <c r="C78" s="317"/>
      <c r="D78" s="186"/>
      <c r="E78" s="305" t="s">
        <v>12</v>
      </c>
      <c r="F78" s="305" t="s">
        <v>12</v>
      </c>
      <c r="G78" s="305" t="s">
        <v>12</v>
      </c>
      <c r="H78" s="305" t="s">
        <v>12</v>
      </c>
      <c r="I78" s="186"/>
      <c r="J78" s="336"/>
      <c r="K78" s="337"/>
    </row>
    <row r="79" spans="1:11" x14ac:dyDescent="0.2">
      <c r="A79" s="182">
        <v>2</v>
      </c>
      <c r="B79" s="182" t="s">
        <v>260</v>
      </c>
      <c r="C79" s="182" t="s">
        <v>180</v>
      </c>
      <c r="D79" s="93" t="s">
        <v>261</v>
      </c>
      <c r="E79" s="96">
        <v>1500000</v>
      </c>
      <c r="F79" s="96"/>
      <c r="G79" s="96"/>
      <c r="H79" s="96"/>
      <c r="I79" s="182" t="s">
        <v>262</v>
      </c>
      <c r="J79" s="182" t="s">
        <v>90</v>
      </c>
      <c r="K79" s="211" t="s">
        <v>204</v>
      </c>
    </row>
    <row r="80" spans="1:11" x14ac:dyDescent="0.2">
      <c r="A80" s="183"/>
      <c r="B80" s="183" t="s">
        <v>263</v>
      </c>
      <c r="C80" s="183" t="s">
        <v>264</v>
      </c>
      <c r="D80" s="111" t="s">
        <v>265</v>
      </c>
      <c r="E80" s="184" t="s">
        <v>222</v>
      </c>
      <c r="F80" s="120"/>
      <c r="G80" s="120"/>
      <c r="H80" s="120"/>
      <c r="I80" s="188"/>
      <c r="J80" s="183" t="s">
        <v>263</v>
      </c>
      <c r="K80" s="189" t="s">
        <v>205</v>
      </c>
    </row>
    <row r="81" spans="1:11" x14ac:dyDescent="0.2">
      <c r="A81" s="183"/>
      <c r="B81" s="183" t="s">
        <v>266</v>
      </c>
      <c r="C81" s="183" t="s">
        <v>267</v>
      </c>
      <c r="D81" s="93" t="s">
        <v>268</v>
      </c>
      <c r="E81" s="96">
        <v>900000</v>
      </c>
      <c r="F81" s="212"/>
      <c r="G81" s="212"/>
      <c r="H81" s="212"/>
      <c r="I81" s="182" t="s">
        <v>269</v>
      </c>
      <c r="J81" s="183" t="s">
        <v>270</v>
      </c>
      <c r="K81" s="189" t="s">
        <v>187</v>
      </c>
    </row>
    <row r="82" spans="1:11" x14ac:dyDescent="0.2">
      <c r="A82" s="183"/>
      <c r="B82" s="183" t="s">
        <v>187</v>
      </c>
      <c r="C82" s="183"/>
      <c r="D82" s="99" t="s">
        <v>271</v>
      </c>
      <c r="E82" s="101"/>
      <c r="F82" s="213"/>
      <c r="G82" s="213"/>
      <c r="H82" s="213"/>
      <c r="I82" s="183"/>
      <c r="J82" s="183" t="s">
        <v>95</v>
      </c>
      <c r="K82" s="189"/>
    </row>
    <row r="83" spans="1:11" x14ac:dyDescent="0.2">
      <c r="A83" s="183"/>
      <c r="B83" s="183"/>
      <c r="C83" s="183"/>
      <c r="D83" s="111" t="s">
        <v>272</v>
      </c>
      <c r="E83" s="192" t="s">
        <v>273</v>
      </c>
      <c r="F83" s="214"/>
      <c r="G83" s="214"/>
      <c r="H83" s="214"/>
      <c r="I83" s="188"/>
      <c r="J83" s="183" t="s">
        <v>95</v>
      </c>
      <c r="K83" s="189"/>
    </row>
    <row r="84" spans="1:11" x14ac:dyDescent="0.2">
      <c r="A84" s="183"/>
      <c r="B84" s="183"/>
      <c r="C84" s="183"/>
      <c r="D84" s="94" t="s">
        <v>316</v>
      </c>
      <c r="E84" s="96">
        <v>4000000</v>
      </c>
      <c r="F84" s="215"/>
      <c r="G84" s="212"/>
      <c r="H84" s="212"/>
      <c r="I84" s="182" t="s">
        <v>224</v>
      </c>
      <c r="J84" s="183"/>
      <c r="K84" s="189"/>
    </row>
    <row r="85" spans="1:11" x14ac:dyDescent="0.2">
      <c r="A85" s="183"/>
      <c r="B85" s="183"/>
      <c r="C85" s="183"/>
      <c r="D85" s="112" t="s">
        <v>275</v>
      </c>
      <c r="E85" s="192" t="s">
        <v>274</v>
      </c>
      <c r="F85" s="216"/>
      <c r="G85" s="120"/>
      <c r="H85" s="120"/>
      <c r="I85" s="188"/>
      <c r="J85" s="183"/>
      <c r="K85" s="189"/>
    </row>
    <row r="86" spans="1:11" x14ac:dyDescent="0.2">
      <c r="A86" s="183"/>
      <c r="B86" s="183"/>
      <c r="C86" s="183"/>
      <c r="D86" s="94" t="s">
        <v>276</v>
      </c>
      <c r="E86" s="96">
        <v>19000000</v>
      </c>
      <c r="F86" s="185"/>
      <c r="G86" s="96"/>
      <c r="H86" s="96"/>
      <c r="I86" s="182" t="s">
        <v>224</v>
      </c>
      <c r="J86" s="183"/>
      <c r="K86" s="189"/>
    </row>
    <row r="87" spans="1:11" x14ac:dyDescent="0.2">
      <c r="A87" s="183"/>
      <c r="B87" s="183"/>
      <c r="C87" s="183"/>
      <c r="D87" s="100" t="s">
        <v>277</v>
      </c>
      <c r="E87" s="192" t="s">
        <v>278</v>
      </c>
      <c r="F87" s="217"/>
      <c r="G87" s="101"/>
      <c r="H87" s="101"/>
      <c r="I87" s="183"/>
      <c r="J87" s="183"/>
      <c r="K87" s="189"/>
    </row>
    <row r="88" spans="1:11" x14ac:dyDescent="0.2">
      <c r="A88" s="183"/>
      <c r="B88" s="183"/>
      <c r="C88" s="183"/>
      <c r="D88" s="112" t="s">
        <v>279</v>
      </c>
      <c r="E88" s="120"/>
      <c r="F88" s="216"/>
      <c r="G88" s="120"/>
      <c r="H88" s="120"/>
      <c r="I88" s="188"/>
      <c r="J88" s="183"/>
      <c r="K88" s="189"/>
    </row>
    <row r="89" spans="1:11" x14ac:dyDescent="0.2">
      <c r="A89" s="183"/>
      <c r="B89" s="183"/>
      <c r="C89" s="183"/>
      <c r="D89" s="93" t="s">
        <v>280</v>
      </c>
      <c r="E89" s="101">
        <v>13000000</v>
      </c>
      <c r="F89" s="96"/>
      <c r="G89" s="96"/>
      <c r="H89" s="96"/>
      <c r="I89" s="182" t="s">
        <v>224</v>
      </c>
      <c r="J89" s="183"/>
      <c r="K89" s="189"/>
    </row>
    <row r="90" spans="1:11" x14ac:dyDescent="0.2">
      <c r="A90" s="183"/>
      <c r="B90" s="183"/>
      <c r="C90" s="183"/>
      <c r="D90" s="111" t="s">
        <v>281</v>
      </c>
      <c r="E90" s="184" t="s">
        <v>282</v>
      </c>
      <c r="F90" s="120"/>
      <c r="G90" s="120"/>
      <c r="H90" s="120"/>
      <c r="I90" s="188"/>
      <c r="J90" s="183"/>
      <c r="K90" s="189"/>
    </row>
    <row r="91" spans="1:11" x14ac:dyDescent="0.2">
      <c r="A91" s="183"/>
      <c r="B91" s="183"/>
      <c r="C91" s="183"/>
      <c r="D91" s="93" t="s">
        <v>283</v>
      </c>
      <c r="E91" s="96">
        <v>2000000</v>
      </c>
      <c r="F91" s="96"/>
      <c r="G91" s="96"/>
      <c r="H91" s="96"/>
      <c r="I91" s="182" t="s">
        <v>224</v>
      </c>
      <c r="J91" s="183"/>
      <c r="K91" s="189"/>
    </row>
    <row r="92" spans="1:11" x14ac:dyDescent="0.2">
      <c r="A92" s="183"/>
      <c r="B92" s="183"/>
      <c r="C92" s="183"/>
      <c r="D92" s="111" t="s">
        <v>284</v>
      </c>
      <c r="E92" s="184" t="s">
        <v>242</v>
      </c>
      <c r="F92" s="120"/>
      <c r="G92" s="120"/>
      <c r="H92" s="120"/>
      <c r="I92" s="188"/>
      <c r="J92" s="183"/>
      <c r="K92" s="189"/>
    </row>
    <row r="93" spans="1:11" x14ac:dyDescent="0.2">
      <c r="A93" s="183"/>
      <c r="B93" s="183"/>
      <c r="C93" s="183"/>
      <c r="D93" s="93" t="s">
        <v>285</v>
      </c>
      <c r="E93" s="96">
        <v>350000</v>
      </c>
      <c r="F93" s="96"/>
      <c r="G93" s="96"/>
      <c r="H93" s="96"/>
      <c r="I93" s="218" t="s">
        <v>269</v>
      </c>
      <c r="J93" s="183"/>
      <c r="K93" s="189"/>
    </row>
    <row r="94" spans="1:11" x14ac:dyDescent="0.2">
      <c r="A94" s="183"/>
      <c r="B94" s="183"/>
      <c r="C94" s="183"/>
      <c r="D94" s="111" t="s">
        <v>286</v>
      </c>
      <c r="E94" s="120"/>
      <c r="F94" s="120"/>
      <c r="G94" s="120"/>
      <c r="H94" s="120"/>
      <c r="I94" s="218"/>
      <c r="J94" s="183"/>
      <c r="K94" s="189"/>
    </row>
    <row r="95" spans="1:11" x14ac:dyDescent="0.2">
      <c r="A95" s="183"/>
      <c r="B95" s="183"/>
      <c r="C95" s="183"/>
      <c r="D95" s="93" t="s">
        <v>287</v>
      </c>
      <c r="E95" s="96">
        <v>300000</v>
      </c>
      <c r="F95" s="96"/>
      <c r="G95" s="96"/>
      <c r="H95" s="96"/>
      <c r="I95" s="182" t="s">
        <v>198</v>
      </c>
      <c r="J95" s="183"/>
      <c r="K95" s="189"/>
    </row>
    <row r="96" spans="1:11" x14ac:dyDescent="0.2">
      <c r="A96" s="183"/>
      <c r="B96" s="183"/>
      <c r="C96" s="183"/>
      <c r="D96" s="111" t="s">
        <v>288</v>
      </c>
      <c r="E96" s="184" t="s">
        <v>236</v>
      </c>
      <c r="F96" s="120"/>
      <c r="G96" s="120"/>
      <c r="H96" s="120"/>
      <c r="I96" s="188"/>
      <c r="J96" s="183"/>
      <c r="K96" s="189"/>
    </row>
    <row r="97" spans="1:11" x14ac:dyDescent="0.2">
      <c r="A97" s="183"/>
      <c r="B97" s="183"/>
      <c r="C97" s="183"/>
      <c r="D97" s="93" t="s">
        <v>289</v>
      </c>
      <c r="E97" s="96">
        <v>500000</v>
      </c>
      <c r="F97" s="96"/>
      <c r="G97" s="96"/>
      <c r="H97" s="96"/>
      <c r="I97" s="182" t="s">
        <v>238</v>
      </c>
      <c r="J97" s="183"/>
      <c r="K97" s="189"/>
    </row>
    <row r="98" spans="1:11" x14ac:dyDescent="0.2">
      <c r="A98" s="188"/>
      <c r="B98" s="188"/>
      <c r="C98" s="188"/>
      <c r="D98" s="111" t="s">
        <v>290</v>
      </c>
      <c r="E98" s="184" t="s">
        <v>71</v>
      </c>
      <c r="F98" s="120"/>
      <c r="G98" s="120"/>
      <c r="H98" s="120"/>
      <c r="I98" s="188"/>
      <c r="J98" s="188"/>
      <c r="K98" s="190"/>
    </row>
    <row r="99" spans="1:11" x14ac:dyDescent="0.2">
      <c r="A99" s="187"/>
      <c r="B99" s="187"/>
      <c r="C99" s="187"/>
      <c r="D99" s="123"/>
      <c r="E99" s="191"/>
      <c r="F99" s="63"/>
      <c r="G99" s="63"/>
      <c r="H99" s="63"/>
      <c r="I99" s="187"/>
      <c r="J99" s="187"/>
      <c r="K99" s="193">
        <v>4</v>
      </c>
    </row>
    <row r="100" spans="1:11" x14ac:dyDescent="0.2">
      <c r="B100" s="67"/>
      <c r="K100" s="205"/>
    </row>
    <row r="101" spans="1:11" x14ac:dyDescent="0.2">
      <c r="A101" s="317" t="s">
        <v>44</v>
      </c>
      <c r="B101" s="317" t="s">
        <v>45</v>
      </c>
      <c r="C101" s="317" t="s">
        <v>46</v>
      </c>
      <c r="D101" s="303" t="s">
        <v>47</v>
      </c>
      <c r="E101" s="318" t="s">
        <v>48</v>
      </c>
      <c r="F101" s="319"/>
      <c r="G101" s="319"/>
      <c r="H101" s="320"/>
      <c r="I101" s="303" t="s">
        <v>49</v>
      </c>
      <c r="J101" s="317" t="s">
        <v>50</v>
      </c>
      <c r="K101" s="335" t="s">
        <v>51</v>
      </c>
    </row>
    <row r="102" spans="1:11" x14ac:dyDescent="0.2">
      <c r="A102" s="317"/>
      <c r="B102" s="317"/>
      <c r="C102" s="317"/>
      <c r="D102" s="304" t="s">
        <v>170</v>
      </c>
      <c r="E102" s="303">
        <v>2561</v>
      </c>
      <c r="F102" s="303">
        <v>2562</v>
      </c>
      <c r="G102" s="303">
        <v>2563</v>
      </c>
      <c r="H102" s="303">
        <v>2564</v>
      </c>
      <c r="I102" s="304" t="s">
        <v>54</v>
      </c>
      <c r="J102" s="317"/>
      <c r="K102" s="335"/>
    </row>
    <row r="103" spans="1:11" x14ac:dyDescent="0.2">
      <c r="A103" s="317"/>
      <c r="B103" s="317"/>
      <c r="C103" s="317"/>
      <c r="D103" s="186"/>
      <c r="E103" s="305" t="s">
        <v>12</v>
      </c>
      <c r="F103" s="305" t="s">
        <v>12</v>
      </c>
      <c r="G103" s="305" t="s">
        <v>12</v>
      </c>
      <c r="H103" s="305" t="s">
        <v>12</v>
      </c>
      <c r="I103" s="186"/>
      <c r="J103" s="317"/>
      <c r="K103" s="335"/>
    </row>
    <row r="104" spans="1:11" x14ac:dyDescent="0.2">
      <c r="A104" s="183"/>
      <c r="B104" s="182" t="s">
        <v>260</v>
      </c>
      <c r="C104" s="182" t="s">
        <v>180</v>
      </c>
      <c r="D104" s="93" t="s">
        <v>291</v>
      </c>
      <c r="E104" s="96">
        <v>350000</v>
      </c>
      <c r="F104" s="96"/>
      <c r="G104" s="96"/>
      <c r="H104" s="96"/>
      <c r="I104" s="182" t="s">
        <v>198</v>
      </c>
      <c r="J104" s="182" t="s">
        <v>90</v>
      </c>
      <c r="K104" s="285" t="s">
        <v>255</v>
      </c>
    </row>
    <row r="105" spans="1:11" x14ac:dyDescent="0.2">
      <c r="A105" s="183"/>
      <c r="B105" s="183" t="s">
        <v>263</v>
      </c>
      <c r="C105" s="183" t="s">
        <v>264</v>
      </c>
      <c r="D105" s="111" t="s">
        <v>292</v>
      </c>
      <c r="E105" s="184" t="s">
        <v>293</v>
      </c>
      <c r="F105" s="120"/>
      <c r="G105" s="120"/>
      <c r="H105" s="120"/>
      <c r="I105" s="188"/>
      <c r="J105" s="183" t="s">
        <v>263</v>
      </c>
      <c r="K105" s="189" t="s">
        <v>257</v>
      </c>
    </row>
    <row r="106" spans="1:11" x14ac:dyDescent="0.2">
      <c r="A106" s="183"/>
      <c r="B106" s="183" t="s">
        <v>266</v>
      </c>
      <c r="C106" s="183" t="s">
        <v>267</v>
      </c>
      <c r="D106" s="93" t="s">
        <v>291</v>
      </c>
      <c r="E106" s="96">
        <v>350000</v>
      </c>
      <c r="F106" s="96"/>
      <c r="G106" s="96"/>
      <c r="H106" s="96"/>
      <c r="I106" s="182" t="s">
        <v>198</v>
      </c>
      <c r="J106" s="183" t="s">
        <v>270</v>
      </c>
      <c r="K106" s="189" t="s">
        <v>187</v>
      </c>
    </row>
    <row r="107" spans="1:11" x14ac:dyDescent="0.2">
      <c r="A107" s="183"/>
      <c r="B107" s="183" t="s">
        <v>187</v>
      </c>
      <c r="C107" s="183"/>
      <c r="D107" s="111" t="s">
        <v>292</v>
      </c>
      <c r="E107" s="184" t="s">
        <v>293</v>
      </c>
      <c r="F107" s="120"/>
      <c r="G107" s="120"/>
      <c r="H107" s="120"/>
      <c r="I107" s="188"/>
      <c r="J107" s="183" t="s">
        <v>95</v>
      </c>
      <c r="K107" s="189"/>
    </row>
    <row r="108" spans="1:11" x14ac:dyDescent="0.2">
      <c r="A108" s="183"/>
      <c r="B108" s="183"/>
      <c r="C108" s="183"/>
      <c r="D108" s="93" t="s">
        <v>294</v>
      </c>
      <c r="E108" s="96">
        <v>200000</v>
      </c>
      <c r="F108" s="96"/>
      <c r="G108" s="96"/>
      <c r="H108" s="96"/>
      <c r="I108" s="182" t="s">
        <v>295</v>
      </c>
      <c r="J108" s="183"/>
      <c r="K108" s="189"/>
    </row>
    <row r="109" spans="1:11" x14ac:dyDescent="0.2">
      <c r="A109" s="183"/>
      <c r="B109" s="183"/>
      <c r="C109" s="183"/>
      <c r="D109" s="99" t="s">
        <v>296</v>
      </c>
      <c r="E109" s="101"/>
      <c r="F109" s="101"/>
      <c r="G109" s="101"/>
      <c r="H109" s="101"/>
      <c r="I109" s="183"/>
      <c r="J109" s="183"/>
      <c r="K109" s="189"/>
    </row>
    <row r="110" spans="1:11" x14ac:dyDescent="0.2">
      <c r="A110" s="183"/>
      <c r="B110" s="183"/>
      <c r="C110" s="183"/>
      <c r="D110" s="111" t="s">
        <v>297</v>
      </c>
      <c r="E110" s="184" t="s">
        <v>87</v>
      </c>
      <c r="F110" s="120"/>
      <c r="G110" s="120"/>
      <c r="H110" s="120"/>
      <c r="I110" s="188"/>
      <c r="J110" s="183"/>
      <c r="K110" s="189"/>
    </row>
    <row r="111" spans="1:11" x14ac:dyDescent="0.2">
      <c r="A111" s="183"/>
      <c r="B111" s="183"/>
      <c r="C111" s="183"/>
      <c r="D111" s="93" t="s">
        <v>298</v>
      </c>
      <c r="E111" s="96">
        <v>150000</v>
      </c>
      <c r="F111" s="96"/>
      <c r="G111" s="96"/>
      <c r="H111" s="96"/>
      <c r="I111" s="182" t="s">
        <v>299</v>
      </c>
      <c r="J111" s="70"/>
      <c r="K111" s="119"/>
    </row>
    <row r="112" spans="1:11" x14ac:dyDescent="0.2">
      <c r="A112" s="183"/>
      <c r="B112" s="183"/>
      <c r="C112" s="183"/>
      <c r="D112" s="111" t="s">
        <v>300</v>
      </c>
      <c r="E112" s="120"/>
      <c r="F112" s="120"/>
      <c r="G112" s="120"/>
      <c r="H112" s="120"/>
      <c r="I112" s="188"/>
      <c r="J112" s="70"/>
      <c r="K112" s="119"/>
    </row>
    <row r="113" spans="1:11" x14ac:dyDescent="0.2">
      <c r="A113" s="183"/>
      <c r="B113" s="183"/>
      <c r="C113" s="183"/>
      <c r="D113" s="93" t="s">
        <v>301</v>
      </c>
      <c r="E113" s="96">
        <v>1200000</v>
      </c>
      <c r="F113" s="96"/>
      <c r="G113" s="96"/>
      <c r="H113" s="96"/>
      <c r="I113" s="182" t="s">
        <v>238</v>
      </c>
      <c r="J113" s="70"/>
      <c r="K113" s="119"/>
    </row>
    <row r="114" spans="1:11" x14ac:dyDescent="0.2">
      <c r="A114" s="183"/>
      <c r="B114" s="183"/>
      <c r="C114" s="183"/>
      <c r="D114" s="111"/>
      <c r="E114" s="184" t="s">
        <v>302</v>
      </c>
      <c r="F114" s="120"/>
      <c r="G114" s="120"/>
      <c r="H114" s="120"/>
      <c r="I114" s="188"/>
      <c r="J114" s="70"/>
      <c r="K114" s="119"/>
    </row>
    <row r="115" spans="1:11" x14ac:dyDescent="0.2">
      <c r="A115" s="183"/>
      <c r="B115" s="183"/>
      <c r="C115" s="183"/>
      <c r="D115" s="93" t="s">
        <v>303</v>
      </c>
      <c r="E115" s="96">
        <v>530000</v>
      </c>
      <c r="F115" s="96"/>
      <c r="G115" s="96"/>
      <c r="H115" s="96"/>
      <c r="I115" s="182" t="s">
        <v>238</v>
      </c>
      <c r="J115" s="70"/>
      <c r="K115" s="119"/>
    </row>
    <row r="116" spans="1:11" x14ac:dyDescent="0.2">
      <c r="A116" s="183"/>
      <c r="B116" s="183"/>
      <c r="C116" s="183"/>
      <c r="D116" s="111" t="s">
        <v>304</v>
      </c>
      <c r="E116" s="184" t="s">
        <v>305</v>
      </c>
      <c r="F116" s="120"/>
      <c r="G116" s="120"/>
      <c r="H116" s="120"/>
      <c r="I116" s="188"/>
      <c r="J116" s="70"/>
      <c r="K116" s="119"/>
    </row>
    <row r="117" spans="1:11" x14ac:dyDescent="0.2">
      <c r="A117" s="183"/>
      <c r="B117" s="183"/>
      <c r="C117" s="183"/>
      <c r="D117" s="93" t="s">
        <v>306</v>
      </c>
      <c r="E117" s="96">
        <v>500000</v>
      </c>
      <c r="F117" s="96"/>
      <c r="G117" s="96"/>
      <c r="H117" s="96"/>
      <c r="I117" s="182" t="s">
        <v>198</v>
      </c>
      <c r="J117" s="70"/>
      <c r="K117" s="119"/>
    </row>
    <row r="118" spans="1:11" x14ac:dyDescent="0.2">
      <c r="A118" s="183"/>
      <c r="B118" s="183"/>
      <c r="C118" s="183"/>
      <c r="D118" s="111" t="s">
        <v>307</v>
      </c>
      <c r="E118" s="120"/>
      <c r="F118" s="120"/>
      <c r="G118" s="120"/>
      <c r="H118" s="120"/>
      <c r="I118" s="188"/>
      <c r="J118" s="70"/>
      <c r="K118" s="119"/>
    </row>
    <row r="119" spans="1:11" x14ac:dyDescent="0.2">
      <c r="A119" s="183"/>
      <c r="B119" s="183"/>
      <c r="C119" s="183"/>
      <c r="D119" s="93" t="s">
        <v>308</v>
      </c>
      <c r="E119" s="96">
        <v>300000</v>
      </c>
      <c r="F119" s="96"/>
      <c r="G119" s="96"/>
      <c r="H119" s="96"/>
      <c r="I119" s="182" t="s">
        <v>198</v>
      </c>
      <c r="J119" s="70"/>
      <c r="K119" s="119"/>
    </row>
    <row r="120" spans="1:11" x14ac:dyDescent="0.2">
      <c r="A120" s="188"/>
      <c r="B120" s="188"/>
      <c r="C120" s="188"/>
      <c r="D120" s="111" t="s">
        <v>309</v>
      </c>
      <c r="E120" s="184" t="s">
        <v>236</v>
      </c>
      <c r="F120" s="120"/>
      <c r="G120" s="120"/>
      <c r="H120" s="120"/>
      <c r="I120" s="188"/>
      <c r="J120" s="200"/>
      <c r="K120" s="117"/>
    </row>
    <row r="121" spans="1:11" s="85" customFormat="1" x14ac:dyDescent="0.2">
      <c r="A121" s="93">
        <v>3</v>
      </c>
      <c r="B121" s="93" t="s">
        <v>390</v>
      </c>
      <c r="C121" s="93" t="s">
        <v>392</v>
      </c>
      <c r="D121" s="94" t="s">
        <v>383</v>
      </c>
      <c r="E121" s="106">
        <v>15000000</v>
      </c>
      <c r="F121" s="306"/>
      <c r="G121" s="307"/>
      <c r="H121" s="153"/>
      <c r="I121" s="93" t="s">
        <v>129</v>
      </c>
      <c r="J121" s="93" t="s">
        <v>384</v>
      </c>
      <c r="K121" s="157" t="s">
        <v>187</v>
      </c>
    </row>
    <row r="122" spans="1:11" s="85" customFormat="1" x14ac:dyDescent="0.2">
      <c r="A122" s="99"/>
      <c r="B122" s="99" t="s">
        <v>391</v>
      </c>
      <c r="C122" s="99" t="s">
        <v>385</v>
      </c>
      <c r="D122" s="100" t="s">
        <v>187</v>
      </c>
      <c r="E122" s="131" t="s">
        <v>386</v>
      </c>
      <c r="F122" s="120"/>
      <c r="G122" s="207"/>
      <c r="H122" s="207"/>
      <c r="I122" s="111"/>
      <c r="J122" s="111" t="s">
        <v>387</v>
      </c>
      <c r="K122" s="117" t="s">
        <v>388</v>
      </c>
    </row>
    <row r="123" spans="1:11" x14ac:dyDescent="0.2">
      <c r="A123" s="233"/>
      <c r="B123" s="308" t="s">
        <v>389</v>
      </c>
      <c r="C123" s="308"/>
      <c r="D123" s="234"/>
      <c r="E123" s="310">
        <f>SUM(E13:E24,E29:E49,E54:E74,E79:E98,E104:E122)</f>
        <v>76510000</v>
      </c>
      <c r="F123" s="309">
        <f t="shared" ref="F123:H123" si="0">SUM(F13:F24,F29:F49,F54:F74,F79:F98,F104:F120)</f>
        <v>4100000</v>
      </c>
      <c r="G123" s="309">
        <f t="shared" si="0"/>
        <v>2930000</v>
      </c>
      <c r="H123" s="309">
        <f t="shared" si="0"/>
        <v>2000000</v>
      </c>
      <c r="I123" s="235"/>
      <c r="J123" s="235"/>
      <c r="K123" s="236"/>
    </row>
    <row r="124" spans="1:11" x14ac:dyDescent="0.2">
      <c r="E124" s="219"/>
      <c r="F124" s="220"/>
      <c r="G124" s="220"/>
      <c r="H124" s="220"/>
    </row>
    <row r="125" spans="1:11" x14ac:dyDescent="0.2">
      <c r="E125" s="221"/>
      <c r="F125" s="221"/>
      <c r="G125" s="221"/>
      <c r="H125" s="221"/>
      <c r="K125" s="77">
        <v>5</v>
      </c>
    </row>
    <row r="126" spans="1:11" x14ac:dyDescent="0.2">
      <c r="E126" s="222"/>
      <c r="F126" s="222"/>
      <c r="G126" s="222"/>
      <c r="H126" s="222"/>
      <c r="K126" s="77">
        <v>132</v>
      </c>
    </row>
    <row r="128" spans="1:11" x14ac:dyDescent="0.2">
      <c r="E128" s="32"/>
      <c r="F128" s="32"/>
      <c r="G128" s="32"/>
      <c r="H128" s="32"/>
    </row>
    <row r="129" spans="5:11" x14ac:dyDescent="0.2">
      <c r="E129" s="223"/>
      <c r="F129" s="224"/>
      <c r="G129" s="224"/>
      <c r="H129" s="224"/>
      <c r="K129" s="77">
        <v>75</v>
      </c>
    </row>
    <row r="134" spans="5:11" x14ac:dyDescent="0.2">
      <c r="E134" s="223" t="e">
        <f>SUM(#REF!,#REF!,E124)</f>
        <v>#REF!</v>
      </c>
      <c r="F134" s="224" t="e">
        <f>SUM(#REF!,#REF!,F124)</f>
        <v>#REF!</v>
      </c>
      <c r="G134" s="224" t="e">
        <f>SUM(#REF!,#REF!,G124)</f>
        <v>#REF!</v>
      </c>
      <c r="H134" s="225" t="e">
        <f>SUM(#REF!,#REF!,H124)</f>
        <v>#REF!</v>
      </c>
    </row>
  </sheetData>
  <mergeCells count="34">
    <mergeCell ref="A101:A103"/>
    <mergeCell ref="B101:B103"/>
    <mergeCell ref="C101:C103"/>
    <mergeCell ref="E101:H101"/>
    <mergeCell ref="J101:J103"/>
    <mergeCell ref="K101:K103"/>
    <mergeCell ref="A76:A78"/>
    <mergeCell ref="B76:B78"/>
    <mergeCell ref="C76:C78"/>
    <mergeCell ref="E76:H76"/>
    <mergeCell ref="J76:J78"/>
    <mergeCell ref="K76:K78"/>
    <mergeCell ref="A51:A53"/>
    <mergeCell ref="B51:B53"/>
    <mergeCell ref="C51:C53"/>
    <mergeCell ref="E51:H51"/>
    <mergeCell ref="J51:J53"/>
    <mergeCell ref="K51:K53"/>
    <mergeCell ref="K10:K12"/>
    <mergeCell ref="A26:A28"/>
    <mergeCell ref="B26:B28"/>
    <mergeCell ref="C26:C28"/>
    <mergeCell ref="E26:H26"/>
    <mergeCell ref="J26:J28"/>
    <mergeCell ref="K26:K28"/>
    <mergeCell ref="A2:J2"/>
    <mergeCell ref="A3:J3"/>
    <mergeCell ref="A4:J4"/>
    <mergeCell ref="A5:J5"/>
    <mergeCell ref="A10:A12"/>
    <mergeCell ref="B10:B12"/>
    <mergeCell ref="C10:C12"/>
    <mergeCell ref="E10:H10"/>
    <mergeCell ref="J10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บช สรุป 07</vt:lpstr>
      <vt:lpstr>อุดหนุ02</vt:lpstr>
      <vt:lpstr>ประสานแผนจังหวัด 03</vt:lpstr>
      <vt:lpstr>พัฒนาจังหวัด 05</vt:lpstr>
      <vt:lpstr>ครุภัณฑื08</vt:lpstr>
      <vt:lpstr>แผนพัฒนาจังหวัดส่งจังหวัด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2016-11-14T08:23:56Z</cp:lastPrinted>
  <dcterms:created xsi:type="dcterms:W3CDTF">2016-11-10T06:45:26Z</dcterms:created>
  <dcterms:modified xsi:type="dcterms:W3CDTF">2016-11-14T08:26:48Z</dcterms:modified>
</cp:coreProperties>
</file>